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Calculations" sheetId="1" state="visible" r:id="rId2"/>
    <sheet name="Info" sheetId="2" state="visible" r:id="rId3"/>
    <sheet name="Weather data BOM" sheetId="3" state="visible" r:id="rId4"/>
    <sheet name="Copyright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<sst xmlns="http://schemas.openxmlformats.org/spreadsheetml/2006/main" count="294" uniqueCount="252">
  <si>
    <t xml:space="preserve">Only modify the coloured boxes</t>
  </si>
  <si>
    <t xml:space="preserve">INPUT DATA</t>
  </si>
  <si>
    <t xml:space="preserve">QTY</t>
  </si>
  <si>
    <t xml:space="preserve">UNIT</t>
  </si>
  <si>
    <t xml:space="preserve">COMMENT</t>
  </si>
  <si>
    <t xml:space="preserve">Flushes</t>
  </si>
  <si>
    <t xml:space="preserve">Per person, per day</t>
  </si>
  <si>
    <t xml:space="preserve">People</t>
  </si>
  <si>
    <t xml:space="preserve">In the house</t>
  </si>
  <si>
    <t xml:space="preserve">L</t>
  </si>
  <si>
    <t xml:space="preserve">Largest toilet flush setting, based on manufacturer specification</t>
  </si>
  <si>
    <t xml:space="preserve">days per year</t>
  </si>
  <si>
    <t xml:space="preserve">Assumes full occupancy all year</t>
  </si>
  <si>
    <t xml:space="preserve">L: size of 1x rain water tank</t>
  </si>
  <si>
    <t xml:space="preserve">$</t>
  </si>
  <si>
    <t xml:space="preserve">Cost per tank inclusive of all externalities (slab, plumbing, transport etc.)</t>
  </si>
  <si>
    <t xml:space="preserve">L/min</t>
  </si>
  <si>
    <t xml:space="preserve">12L per minute is what is used for a normal old fashioned shower head like the one in Townsville here.</t>
  </si>
  <si>
    <t xml:space="preserve">Showers</t>
  </si>
  <si>
    <t xml:space="preserve">Per person per day</t>
  </si>
  <si>
    <t xml:space="preserve">minutes</t>
  </si>
  <si>
    <t xml:space="preserve">Minimum average shower length per person</t>
  </si>
  <si>
    <t xml:space="preserve">Washing loads per week</t>
  </si>
  <si>
    <t xml:space="preserve">Per wash, according to manufacturer specification</t>
  </si>
  <si>
    <t xml:space="preserve">Sink size</t>
  </si>
  <si>
    <t xml:space="preserve">Loads of dishes per day</t>
  </si>
  <si>
    <t xml:space="preserve">mm </t>
  </si>
  <si>
    <t xml:space="preserve">Decile 1 - worst case scenario so far of average rainfall in Townsville</t>
  </si>
  <si>
    <t xml:space="preserve">mm of rainfall per 1m square = 1L</t>
  </si>
  <si>
    <t xml:space="preserve">mm or L/m2</t>
  </si>
  <si>
    <t xml:space="preserve">Amount of water per week required per square meter of garden for crop growing.</t>
  </si>
  <si>
    <t xml:space="preserve">Length (m)</t>
  </si>
  <si>
    <t xml:space="preserve">Of garden area</t>
  </si>
  <si>
    <t xml:space="preserve">Width (m)</t>
  </si>
  <si>
    <t xml:space="preserve">Water required per person per day for consumption </t>
  </si>
  <si>
    <t xml:space="preserve">L </t>
  </si>
  <si>
    <t xml:space="preserve">Water that is currently allocated by the Townsville City Council</t>
  </si>
  <si>
    <t xml:space="preserve">SUMMARY – yearly water usage</t>
  </si>
  <si>
    <t xml:space="preserve">Toilet</t>
  </si>
  <si>
    <t xml:space="preserve">Liters</t>
  </si>
  <si>
    <t xml:space="preserve">Shower</t>
  </si>
  <si>
    <t xml:space="preserve">Laundry</t>
  </si>
  <si>
    <t xml:space="preserve">Kitchen sink</t>
  </si>
  <si>
    <t xml:space="preserve">Human consumption</t>
  </si>
  <si>
    <t xml:space="preserve">Liters of water required for drinking</t>
  </si>
  <si>
    <t xml:space="preserve">Total usage:</t>
  </si>
  <si>
    <t xml:space="preserve">TANK QTY</t>
  </si>
  <si>
    <t xml:space="preserve">1x Year</t>
  </si>
  <si>
    <t xml:space="preserve">Tanks</t>
  </si>
  <si>
    <t xml:space="preserve">Actual tank capacity </t>
  </si>
  <si>
    <t xml:space="preserve">COST OF TANKS</t>
  </si>
  <si>
    <t xml:space="preserve">ROOF AREA REQUIRED</t>
  </si>
  <si>
    <t xml:space="preserve">Square meters, for a Decile 1 worst case scenario rainfall year.</t>
  </si>
  <si>
    <t xml:space="preserve">GREY WATER  </t>
  </si>
  <si>
    <t xml:space="preserve">Total grey water</t>
  </si>
  <si>
    <t xml:space="preserve">% Grey water to total water</t>
  </si>
  <si>
    <t xml:space="preserve">This is the amount of water that is not used in the toilet</t>
  </si>
  <si>
    <t xml:space="preserve">BLACK WATER</t>
  </si>
  <si>
    <t xml:space="preserve">% Black water to total water</t>
  </si>
  <si>
    <t xml:space="preserve">This is the amount of the water that is black water (used only in the toilet)</t>
  </si>
  <si>
    <t xml:space="preserve">GARDEN WATERING USING TANKS</t>
  </si>
  <si>
    <t xml:space="preserve">Usually 25mm per week is quoted as the required amount of water to grow edible crops</t>
  </si>
  <si>
    <t xml:space="preserve">1mm of water per m2 = 1L</t>
  </si>
  <si>
    <t xml:space="preserve">25mm of water per m2 = 25L</t>
  </si>
  <si>
    <t xml:space="preserve">Tank size</t>
  </si>
  <si>
    <t xml:space="preserve">Number of tanks</t>
  </si>
  <si>
    <t xml:space="preserve">Tank</t>
  </si>
  <si>
    <t xml:space="preserve">Garden length</t>
  </si>
  <si>
    <t xml:space="preserve">m</t>
  </si>
  <si>
    <t xml:space="preserve">Garden width</t>
  </si>
  <si>
    <t xml:space="preserve">Garden area</t>
  </si>
  <si>
    <t xml:space="preserve">Square meters</t>
  </si>
  <si>
    <t xml:space="preserve">Water per week</t>
  </si>
  <si>
    <t xml:space="preserve">L of water per week for the garden bed</t>
  </si>
  <si>
    <t xml:space="preserve">Water per year</t>
  </si>
  <si>
    <t xml:space="preserve">L of water per year for the garden bed</t>
  </si>
  <si>
    <t xml:space="preserve">Tanks required</t>
  </si>
  <si>
    <t xml:space="preserve">For nominated garden bed size</t>
  </si>
  <si>
    <t xml:space="preserve">Version</t>
  </si>
  <si>
    <t xml:space="preserve">Comment</t>
  </si>
  <si>
    <t xml:space="preserve">Initial version released 23-09-2020</t>
  </si>
  <si>
    <t xml:space="preserve">Monthly Climate Statistics for 'TOWNSVILLE AERO' [032040]</t>
  </si>
  <si>
    <t xml:space="preserve">Created on [ 01 Jul 2020 14:51:28 GMT+00:00]</t>
  </si>
  <si>
    <t xml:space="preserve">032040 TOWNSVILLE AERO</t>
  </si>
  <si>
    <t xml:space="preserve">Commenced: 1940</t>
  </si>
  <si>
    <t xml:space="preserve">Last Record: 2020</t>
  </si>
  <si>
    <t xml:space="preserve">Latitude:   19.25 Degrees South</t>
  </si>
  <si>
    <t xml:space="preserve">Longitude:  146.77 Degrees East</t>
  </si>
  <si>
    <t xml:space="preserve">Elevation:       4 m</t>
  </si>
  <si>
    <t xml:space="preserve">State: QLD</t>
  </si>
  <si>
    <t xml:space="preserve">Statistic Element</t>
  </si>
  <si>
    <t xml:space="preserve">January</t>
  </si>
  <si>
    <t xml:space="preserve">February</t>
  </si>
  <si>
    <t xml:space="preserve">March</t>
  </si>
  <si>
    <t xml:space="preserve">April</t>
  </si>
  <si>
    <t xml:space="preserve">May</t>
  </si>
  <si>
    <t xml:space="preserve">June</t>
  </si>
  <si>
    <t xml:space="preserve">July</t>
  </si>
  <si>
    <t xml:space="preserve">August</t>
  </si>
  <si>
    <t xml:space="preserve">September</t>
  </si>
  <si>
    <t xml:space="preserve">October</t>
  </si>
  <si>
    <t xml:space="preserve">November</t>
  </si>
  <si>
    <t xml:space="preserve">December</t>
  </si>
  <si>
    <t xml:space="preserve">Annual</t>
  </si>
  <si>
    <t xml:space="preserve">Number of Years</t>
  </si>
  <si>
    <t xml:space="preserve">Start Year</t>
  </si>
  <si>
    <t xml:space="preserve">End Year</t>
  </si>
  <si>
    <t xml:space="preserve">Mean maximum temperature (Degrees C) for years 1940 to 2020 </t>
  </si>
  <si>
    <t xml:space="preserve">Highest temperature (Degrees C) for years 1940 to 2020 </t>
  </si>
  <si>
    <t xml:space="preserve">Date of Highest temperature for years 1940 to 2020 </t>
  </si>
  <si>
    <t xml:space="preserve">07 Jan  1994</t>
  </si>
  <si>
    <t xml:space="preserve">13 Feb  1969</t>
  </si>
  <si>
    <t xml:space="preserve">15 Mar  1993</t>
  </si>
  <si>
    <t xml:space="preserve">02 Apr  1988</t>
  </si>
  <si>
    <t xml:space="preserve">01 May  1996</t>
  </si>
  <si>
    <t xml:space="preserve">17 Jun  2002</t>
  </si>
  <si>
    <t xml:space="preserve">14 Jul  1964</t>
  </si>
  <si>
    <t xml:space="preserve">28 Aug  1964</t>
  </si>
  <si>
    <t xml:space="preserve">15 Sep  2003</t>
  </si>
  <si>
    <t xml:space="preserve">25 Oct  1958</t>
  </si>
  <si>
    <t xml:space="preserve">27 Nov  2018</t>
  </si>
  <si>
    <t xml:space="preserve">30 Dec  1984</t>
  </si>
  <si>
    <t xml:space="preserve">N/A</t>
  </si>
  <si>
    <t xml:space="preserve">Lowest maximum temperature (Degrees C) for years 1940 to 2020 </t>
  </si>
  <si>
    <t xml:space="preserve">Date of Lowest maximum temperature for years 1940 to 2020 </t>
  </si>
  <si>
    <t xml:space="preserve">08 Jan  1966</t>
  </si>
  <si>
    <t xml:space="preserve">02 Feb  1945</t>
  </si>
  <si>
    <t xml:space="preserve">21 Mar  1974</t>
  </si>
  <si>
    <t xml:space="preserve">30 Apr  1982</t>
  </si>
  <si>
    <t xml:space="preserve">23 May  2020</t>
  </si>
  <si>
    <t xml:space="preserve">21 Jun  2007</t>
  </si>
  <si>
    <t xml:space="preserve">28 Jul  1979</t>
  </si>
  <si>
    <t xml:space="preserve">06 Aug  1995</t>
  </si>
  <si>
    <t xml:space="preserve">07 Sep  1975</t>
  </si>
  <si>
    <t xml:space="preserve">16 Oct  2017</t>
  </si>
  <si>
    <t xml:space="preserve">06 Nov  1956</t>
  </si>
  <si>
    <t xml:space="preserve">06 Dec  1964</t>
  </si>
  <si>
    <t xml:space="preserve">Decile 1 maximum temperature (Degrees C) for years 1940 to 2020 </t>
  </si>
  <si>
    <t xml:space="preserve"> </t>
  </si>
  <si>
    <t xml:space="preserve">Decile 9 maximum temperature (Degrees C) for years 1940 to 2020 </t>
  </si>
  <si>
    <t xml:space="preserve">Mean number of days &gt;= 30 Degrees C for years 1940 to 2020 </t>
  </si>
  <si>
    <t xml:space="preserve">Mean number of days &gt;= 35 Degrees C for years 1940 to 2020 </t>
  </si>
  <si>
    <t xml:space="preserve">Mean number of days &gt;= 40 Degrees C for years 1940 to 2020 </t>
  </si>
  <si>
    <t xml:space="preserve">Mean minimum temperature (Degrees C) for years 1940 to 2020 </t>
  </si>
  <si>
    <t xml:space="preserve">Lowest temperature (Degrees C) for years 1940 to 2020 </t>
  </si>
  <si>
    <t xml:space="preserve">Date of Lowest temperature for years 1940 to 2020 </t>
  </si>
  <si>
    <t xml:space="preserve">06 Jan  2001</t>
  </si>
  <si>
    <t xml:space="preserve">16 Feb  1951</t>
  </si>
  <si>
    <t xml:space="preserve">31 Mar  1953</t>
  </si>
  <si>
    <t xml:space="preserve">14 Apr  1994</t>
  </si>
  <si>
    <t xml:space="preserve">23 May  1957</t>
  </si>
  <si>
    <t xml:space="preserve">20 Jun  1995</t>
  </si>
  <si>
    <t xml:space="preserve">06 Jul  1984</t>
  </si>
  <si>
    <t xml:space="preserve">09 Aug  1941</t>
  </si>
  <si>
    <t xml:space="preserve">04 Sep  1985</t>
  </si>
  <si>
    <t xml:space="preserve">03 Oct  1941</t>
  </si>
  <si>
    <t xml:space="preserve">21 Nov  1986</t>
  </si>
  <si>
    <t xml:space="preserve">05 Dec  1998</t>
  </si>
  <si>
    <t xml:space="preserve">Highest minimum temperature (Degrees C) for years 1940 to 2020 </t>
  </si>
  <si>
    <t xml:space="preserve">Date of Highest minimum temperature for years 1940 to 2020 </t>
  </si>
  <si>
    <t xml:space="preserve">22 Jan  1994</t>
  </si>
  <si>
    <t xml:space="preserve">15 Mar  2017</t>
  </si>
  <si>
    <t xml:space="preserve">04 Apr  1995</t>
  </si>
  <si>
    <t xml:space="preserve">05 May  1996</t>
  </si>
  <si>
    <t xml:space="preserve">04 Jun  2007</t>
  </si>
  <si>
    <t xml:space="preserve">19 Jul  2016</t>
  </si>
  <si>
    <t xml:space="preserve">23 Aug  2010</t>
  </si>
  <si>
    <t xml:space="preserve">30 Sep  1996</t>
  </si>
  <si>
    <t xml:space="preserve">24 Oct  2005</t>
  </si>
  <si>
    <t xml:space="preserve">24 Nov  1988</t>
  </si>
  <si>
    <t xml:space="preserve">31 Dec  2001</t>
  </si>
  <si>
    <t xml:space="preserve">Decile 1 minimum temperature (Degrees C) for years 1940 to 2020 </t>
  </si>
  <si>
    <t xml:space="preserve">Decile 9 minimum temperature (Degrees C) for years 1940 to 2020 </t>
  </si>
  <si>
    <t xml:space="preserve">Mean number of days &lt;= 2 Degrees C for years 1940 to 2020 </t>
  </si>
  <si>
    <t xml:space="preserve">Mean number of days &lt;= 0 Degrees C for years 1940 to 2020 </t>
  </si>
  <si>
    <t xml:space="preserve">Mean daily ground minimum temperature Degrees C for years 1995 to 2016 </t>
  </si>
  <si>
    <t xml:space="preserve">Lowest ground temperature Degrees C for years 1995 to 2016 </t>
  </si>
  <si>
    <t xml:space="preserve">Date of Lowest ground temperature  for years 1995 to 2016 </t>
  </si>
  <si>
    <t xml:space="preserve">04 Feb  2011</t>
  </si>
  <si>
    <t xml:space="preserve">31 Mar  2012</t>
  </si>
  <si>
    <t xml:space="preserve">27 Apr  2015</t>
  </si>
  <si>
    <t xml:space="preserve">27 May  2011</t>
  </si>
  <si>
    <t xml:space="preserve">19 Jun  2011</t>
  </si>
  <si>
    <t xml:space="preserve">23 Jul  2011</t>
  </si>
  <si>
    <t xml:space="preserve">12 Aug  2012</t>
  </si>
  <si>
    <t xml:space="preserve">11 Sep  2011</t>
  </si>
  <si>
    <t xml:space="preserve">03 Oct  2011</t>
  </si>
  <si>
    <t xml:space="preserve">14 Nov  2012</t>
  </si>
  <si>
    <t xml:space="preserve">Mean number of days ground min. temp. &lt;= -1 Degrees C for years 1995 to 2016 </t>
  </si>
  <si>
    <t xml:space="preserve">Mean rainfall (mm) for years 1940 to 2020 </t>
  </si>
  <si>
    <t xml:space="preserve">Highest rainfall (mm) for years 1940 to 2020 </t>
  </si>
  <si>
    <t xml:space="preserve">Date of Highest rainfall for years 1940 to 2020 </t>
  </si>
  <si>
    <t xml:space="preserve">Lowest rainfall (mm) for years 1940 to 2020 </t>
  </si>
  <si>
    <t xml:space="preserve">Date of Lowest rainfall for years 1940 to 2020 </t>
  </si>
  <si>
    <t xml:space="preserve">Decile 1 monthly rainfall (mm) for years 1940 to 2020 </t>
  </si>
  <si>
    <t xml:space="preserve">Decile 5 (median) monthly rainfall (mm) for years 1940 to 2020 </t>
  </si>
  <si>
    <t xml:space="preserve">Decile 9 monthly rainfall (mm) for years 1940 to 2020 </t>
  </si>
  <si>
    <t xml:space="preserve">Highest daily rainfall (mm) for years 1941 to 2020 </t>
  </si>
  <si>
    <t xml:space="preserve">Date of Highest daily rainfall for years 1941 to 2020 </t>
  </si>
  <si>
    <t xml:space="preserve">11 Jan  1998</t>
  </si>
  <si>
    <t xml:space="preserve">01 Feb  1977</t>
  </si>
  <si>
    <t xml:space="preserve">03 Mar  1946</t>
  </si>
  <si>
    <t xml:space="preserve">04 Apr  2000</t>
  </si>
  <si>
    <t xml:space="preserve">19 May  2017</t>
  </si>
  <si>
    <t xml:space="preserve">06 Jun  1990</t>
  </si>
  <si>
    <t xml:space="preserve">10 Jul  2012</t>
  </si>
  <si>
    <t xml:space="preserve">30 Aug  1998</t>
  </si>
  <si>
    <t xml:space="preserve">20 Sep  2010</t>
  </si>
  <si>
    <t xml:space="preserve">14 Oct  1975</t>
  </si>
  <si>
    <t xml:space="preserve">24 Nov  1950</t>
  </si>
  <si>
    <t xml:space="preserve">31 Dec  2009</t>
  </si>
  <si>
    <t xml:space="preserve">Mean number of days of rain for years 1940 to 2020 </t>
  </si>
  <si>
    <t xml:space="preserve">Mean number of days of rain &gt;= 1 mm for years 1941 to 2020 </t>
  </si>
  <si>
    <t xml:space="preserve">Mean number of days of rain &gt;= 10 mm for years 1941 to 2020 </t>
  </si>
  <si>
    <t xml:space="preserve">Mean number of days of rain &gt;= 25 mm for years 1941 to 2020 </t>
  </si>
  <si>
    <t xml:space="preserve">Mean daily wind run (km) for years 1996 to 2020 </t>
  </si>
  <si>
    <t xml:space="preserve">Maximum wind gust speed (km/h) for years 1940 to 2020 </t>
  </si>
  <si>
    <t xml:space="preserve">Date of Maximum wind gust speed for years 1940 to 2020 </t>
  </si>
  <si>
    <t xml:space="preserve">12 Jan  1989</t>
  </si>
  <si>
    <t xml:space="preserve">03 Feb  2011</t>
  </si>
  <si>
    <t xml:space="preserve">06 Mar  1956</t>
  </si>
  <si>
    <t xml:space="preserve">03 Apr  2000</t>
  </si>
  <si>
    <t xml:space="preserve">30 May  1957</t>
  </si>
  <si>
    <t xml:space="preserve">11 Jun  1955</t>
  </si>
  <si>
    <t xml:space="preserve">08 Jul  1987</t>
  </si>
  <si>
    <t xml:space="preserve">18 Aug  1949</t>
  </si>
  <si>
    <t xml:space="preserve">05 Sep  1950</t>
  </si>
  <si>
    <t xml:space="preserve">30 Oct  1984</t>
  </si>
  <si>
    <t xml:space="preserve">02 Nov  1984</t>
  </si>
  <si>
    <t xml:space="preserve">24 Dec  1971</t>
  </si>
  <si>
    <t xml:space="preserve">Mean daily sunshine (hours) for years 1957 to 2016 </t>
  </si>
  <si>
    <t xml:space="preserve">Mean daily solar exposure (MJ/(m*m)) for years 1990 to 2020 </t>
  </si>
  <si>
    <t xml:space="preserve">Mean number of clear days for years 1940 to 2010 </t>
  </si>
  <si>
    <t xml:space="preserve">Mean number of cloudy days for years 1940 to 2010 </t>
  </si>
  <si>
    <t xml:space="preserve">Mean daily evaporation (mm) for years 1969 to 2019 </t>
  </si>
  <si>
    <t xml:space="preserve">Mean 9am temperature (Degrees C) for years 1940 to 2010 </t>
  </si>
  <si>
    <t xml:space="preserve">Mean 9am wet bulb temperature (Degrees C) for years 1940 to 2010 </t>
  </si>
  <si>
    <t xml:space="preserve">Mean 9am dew point temperature (Degrees C) for years 1940 to 2010 </t>
  </si>
  <si>
    <t xml:space="preserve">Mean 9am relative humidity (%) for years 1940 to 2010 </t>
  </si>
  <si>
    <t xml:space="preserve">Mean 9am cloud cover (okas) for years 1940 to 2010 </t>
  </si>
  <si>
    <t xml:space="preserve">Mean 9am wind speed (km/h) for years 1940 to 2010 </t>
  </si>
  <si>
    <t xml:space="preserve">Mean 3pm temperature (Degrees C) for years 1940 to 2010 </t>
  </si>
  <si>
    <t xml:space="preserve">Mean 3pm wet bulb temperature (Degrees C) for years 1940 to 2010 </t>
  </si>
  <si>
    <t xml:space="preserve">Mean 3pm dew point temperature (Degrees C) for years 1940 to 2010 </t>
  </si>
  <si>
    <t xml:space="preserve">Mean 3pm relative humidity (%) for years 1940 to 2010 </t>
  </si>
  <si>
    <t xml:space="preserve">Mean 3pm cloud cover (oktas) for years 1940 to 2010 </t>
  </si>
  <si>
    <t xml:space="preserve">Mean 3pm wind speed (km/h) for years 1940 to 2010 </t>
  </si>
  <si>
    <t xml:space="preserve">Copyright</t>
  </si>
  <si>
    <t xml:space="preserve">Public domain</t>
  </si>
  <si>
    <t xml:space="preserve">Excel sheet calculator</t>
  </si>
  <si>
    <t xml:space="preserve">Other</t>
  </si>
  <si>
    <t xml:space="preserve">BOM Data, refer to the bom.gov.au website for details.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</si>
</sst>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#,##0"/>
    <numFmt numFmtId="166" formatCode="[$$-C09]#,##0.00;[RED]\-[$$-C09]#,##0.00"/>
    <numFmt numFmtId="167" formatCode="[$$-2C00]#,##0.00;[RED]\-[$$-2C00]#,##0.00"/>
    <numFmt numFmtId="168" formatCode="#,##0.00"/>
    <numFmt numFmtId="169" formatCode="General"/>
    <numFmt numFmtId="170" formatCode="0"/>
    <numFmt numFmtId="171" formatCode="0%"/>
    <numFmt numFmtId="172" formatCode="0.000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color rgb="FF000000"/>
      <name val="Arial"/>
      <family val="2"/>
    </font>
    <font>
      <b val="true"/>
      <u val="single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6F9D4"/>
      </patternFill>
    </fill>
    <fill>
      <patternFill patternType="solid">
        <fgColor rgb="FFF6F9D4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2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9" fontId="0" fillId="2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70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1" fontId="0" fillId="2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9" fontId="0" fillId="2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72" fontId="0" fillId="2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2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9D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3"/>
  <sheetViews>
    <sheetView showFormulas="false" showGridLines="true" showRowColHeaders="true" showZeros="true" rightToLeft="false" tabSelected="false" showOutlineSymbols="true" defaultGridColor="true" view="normal" topLeftCell="A55" colorId="64" zoomScale="100" zoomScaleNormal="100" zoomScalePageLayoutView="100" workbookViewId="0">
      <selection pane="topLeft" activeCell="E11" activeCellId="1" sqref="B:B E1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7.22"/>
    <col collapsed="false" customWidth="true" hidden="false" outlineLevel="0" max="2" min="2" style="1" width="3.33"/>
    <col collapsed="false" customWidth="true" hidden="false" outlineLevel="0" max="3" min="3" style="1" width="31.12"/>
    <col collapsed="false" customWidth="true" hidden="false" outlineLevel="0" max="4" min="4" style="1" width="87.67"/>
    <col collapsed="false" customWidth="false" hidden="false" outlineLevel="0" max="1024" min="5" style="1" width="11.52"/>
  </cols>
  <sheetData>
    <row r="1" customFormat="false" ht="12.8" hidden="false" customHeight="false" outlineLevel="0" collapsed="false">
      <c r="A1" s="2" t="s">
        <v>0</v>
      </c>
      <c r="B1" s="2"/>
      <c r="C1" s="2"/>
    </row>
    <row r="3" customFormat="false" ht="12.8" hidden="false" customHeight="false" outlineLevel="0" collapsed="false">
      <c r="A3" s="3" t="s">
        <v>1</v>
      </c>
    </row>
    <row r="5" customFormat="false" ht="12.8" hidden="false" customHeight="false" outlineLevel="0" collapsed="false">
      <c r="A5" s="4" t="s">
        <v>2</v>
      </c>
      <c r="B5" s="3"/>
      <c r="C5" s="3" t="s">
        <v>3</v>
      </c>
      <c r="D5" s="3" t="s">
        <v>4</v>
      </c>
    </row>
    <row r="6" customFormat="false" ht="12.8" hidden="false" customHeight="false" outlineLevel="0" collapsed="false">
      <c r="A6" s="5" t="n">
        <v>6</v>
      </c>
      <c r="B6" s="6"/>
      <c r="C6" s="7" t="s">
        <v>5</v>
      </c>
      <c r="D6" s="8" t="s">
        <v>6</v>
      </c>
    </row>
    <row r="7" customFormat="false" ht="12.8" hidden="false" customHeight="false" outlineLevel="0" collapsed="false">
      <c r="A7" s="5" t="n">
        <v>2</v>
      </c>
      <c r="B7" s="6"/>
      <c r="C7" s="7" t="s">
        <v>7</v>
      </c>
      <c r="D7" s="8" t="s">
        <v>8</v>
      </c>
    </row>
    <row r="8" customFormat="false" ht="12.8" hidden="false" customHeight="false" outlineLevel="0" collapsed="false">
      <c r="A8" s="5" t="n">
        <v>4.5</v>
      </c>
      <c r="B8" s="6"/>
      <c r="C8" s="7" t="s">
        <v>9</v>
      </c>
      <c r="D8" s="8" t="s">
        <v>10</v>
      </c>
    </row>
    <row r="9" customFormat="false" ht="12.8" hidden="false" customHeight="false" outlineLevel="0" collapsed="false">
      <c r="A9" s="5" t="n">
        <v>365</v>
      </c>
      <c r="B9" s="6"/>
      <c r="C9" s="7" t="s">
        <v>11</v>
      </c>
      <c r="D9" s="8" t="s">
        <v>12</v>
      </c>
    </row>
    <row r="10" customFormat="false" ht="12.8" hidden="false" customHeight="false" outlineLevel="0" collapsed="false">
      <c r="A10" s="5" t="n">
        <v>22730</v>
      </c>
      <c r="B10" s="6"/>
      <c r="C10" s="7" t="s">
        <v>9</v>
      </c>
      <c r="D10" s="7" t="s">
        <v>13</v>
      </c>
    </row>
    <row r="11" customFormat="false" ht="12.8" hidden="false" customHeight="false" outlineLevel="0" collapsed="false">
      <c r="A11" s="9" t="n">
        <v>3000</v>
      </c>
      <c r="B11" s="6"/>
      <c r="C11" s="7" t="s">
        <v>14</v>
      </c>
      <c r="D11" s="7" t="s">
        <v>15</v>
      </c>
    </row>
    <row r="12" customFormat="false" ht="12.8" hidden="false" customHeight="false" outlineLevel="0" collapsed="false">
      <c r="A12" s="5" t="n">
        <v>7.5</v>
      </c>
      <c r="B12" s="6"/>
      <c r="C12" s="7" t="s">
        <v>16</v>
      </c>
      <c r="D12" s="8" t="s">
        <v>17</v>
      </c>
    </row>
    <row r="13" customFormat="false" ht="12.8" hidden="false" customHeight="false" outlineLevel="0" collapsed="false">
      <c r="A13" s="5" t="n">
        <v>2</v>
      </c>
      <c r="B13" s="6"/>
      <c r="C13" s="7" t="s">
        <v>18</v>
      </c>
      <c r="D13" s="8" t="s">
        <v>19</v>
      </c>
    </row>
    <row r="14" customFormat="false" ht="12.8" hidden="false" customHeight="false" outlineLevel="0" collapsed="false">
      <c r="A14" s="5" t="n">
        <v>6</v>
      </c>
      <c r="B14" s="6"/>
      <c r="C14" s="7" t="s">
        <v>20</v>
      </c>
      <c r="D14" s="8" t="s">
        <v>21</v>
      </c>
    </row>
    <row r="15" customFormat="false" ht="12.8" hidden="false" customHeight="false" outlineLevel="0" collapsed="false">
      <c r="A15" s="5" t="n">
        <v>3</v>
      </c>
      <c r="B15" s="6"/>
      <c r="C15" s="7" t="s">
        <v>22</v>
      </c>
      <c r="D15" s="8"/>
    </row>
    <row r="16" customFormat="false" ht="12.8" hidden="false" customHeight="false" outlineLevel="0" collapsed="false">
      <c r="A16" s="5" t="n">
        <v>146</v>
      </c>
      <c r="B16" s="6"/>
      <c r="C16" s="7" t="s">
        <v>9</v>
      </c>
      <c r="D16" s="8" t="s">
        <v>23</v>
      </c>
    </row>
    <row r="17" customFormat="false" ht="12.8" hidden="false" customHeight="false" outlineLevel="0" collapsed="false">
      <c r="A17" s="5" t="n">
        <v>13</v>
      </c>
      <c r="B17" s="6"/>
      <c r="C17" s="7" t="s">
        <v>9</v>
      </c>
      <c r="D17" s="8" t="s">
        <v>24</v>
      </c>
    </row>
    <row r="18" customFormat="false" ht="12.8" hidden="false" customHeight="false" outlineLevel="0" collapsed="false">
      <c r="A18" s="5" t="n">
        <v>2</v>
      </c>
      <c r="B18" s="6"/>
      <c r="C18" s="7" t="s">
        <v>25</v>
      </c>
      <c r="D18" s="8"/>
    </row>
    <row r="19" customFormat="false" ht="12.8" hidden="false" customHeight="false" outlineLevel="0" collapsed="false">
      <c r="A19" s="5" t="n">
        <v>591</v>
      </c>
      <c r="B19" s="6"/>
      <c r="C19" s="7" t="s">
        <v>26</v>
      </c>
      <c r="D19" s="8" t="s">
        <v>27</v>
      </c>
    </row>
    <row r="20" customFormat="false" ht="12.8" hidden="false" customHeight="false" outlineLevel="0" collapsed="false">
      <c r="A20" s="5" t="n">
        <v>1</v>
      </c>
      <c r="B20" s="6"/>
      <c r="C20" s="7" t="s">
        <v>28</v>
      </c>
      <c r="D20" s="8"/>
    </row>
    <row r="21" customFormat="false" ht="12.8" hidden="false" customHeight="false" outlineLevel="0" collapsed="false">
      <c r="A21" s="5" t="n">
        <v>25</v>
      </c>
      <c r="B21" s="6"/>
      <c r="C21" s="7" t="s">
        <v>29</v>
      </c>
      <c r="D21" s="8" t="s">
        <v>30</v>
      </c>
    </row>
    <row r="22" customFormat="false" ht="12.8" hidden="false" customHeight="false" outlineLevel="0" collapsed="false">
      <c r="A22" s="5" t="n">
        <v>5</v>
      </c>
      <c r="B22" s="6"/>
      <c r="C22" s="7" t="s">
        <v>31</v>
      </c>
      <c r="D22" s="8" t="s">
        <v>32</v>
      </c>
    </row>
    <row r="23" customFormat="false" ht="12.8" hidden="false" customHeight="false" outlineLevel="0" collapsed="false">
      <c r="A23" s="5" t="n">
        <v>4</v>
      </c>
      <c r="B23" s="6"/>
      <c r="C23" s="7" t="s">
        <v>33</v>
      </c>
      <c r="D23" s="8" t="s">
        <v>32</v>
      </c>
    </row>
    <row r="24" customFormat="false" ht="12.8" hidden="false" customHeight="false" outlineLevel="0" collapsed="false">
      <c r="A24" s="5"/>
      <c r="B24" s="6"/>
      <c r="C24" s="7"/>
      <c r="D24" s="8"/>
    </row>
    <row r="25" customFormat="false" ht="12.8" hidden="false" customHeight="false" outlineLevel="0" collapsed="false">
      <c r="A25" s="5" t="n">
        <v>4</v>
      </c>
      <c r="B25" s="6"/>
      <c r="C25" s="7" t="s">
        <v>9</v>
      </c>
      <c r="D25" s="8" t="s">
        <v>34</v>
      </c>
    </row>
    <row r="26" customFormat="false" ht="12.8" hidden="false" customHeight="false" outlineLevel="0" collapsed="false">
      <c r="A26" s="10" t="n">
        <v>772000</v>
      </c>
      <c r="B26" s="11"/>
      <c r="C26" s="7" t="s">
        <v>35</v>
      </c>
      <c r="D26" s="8" t="s">
        <v>36</v>
      </c>
    </row>
    <row r="28" customFormat="false" ht="12.8" hidden="false" customHeight="false" outlineLevel="0" collapsed="false">
      <c r="A28" s="3" t="s">
        <v>37</v>
      </c>
    </row>
    <row r="29" customFormat="false" ht="12.8" hidden="false" customHeight="false" outlineLevel="0" collapsed="false">
      <c r="A29" s="1" t="s">
        <v>38</v>
      </c>
      <c r="C29" s="12" t="n">
        <f aca="false">A6*A7*A8*A9</f>
        <v>19710</v>
      </c>
      <c r="D29" s="1" t="s">
        <v>39</v>
      </c>
    </row>
    <row r="30" customFormat="false" ht="12.8" hidden="false" customHeight="false" outlineLevel="0" collapsed="false">
      <c r="A30" s="1" t="s">
        <v>40</v>
      </c>
      <c r="C30" s="12" t="n">
        <f aca="false">A7*A13*A12*A14*A9</f>
        <v>65700</v>
      </c>
      <c r="D30" s="1" t="s">
        <v>39</v>
      </c>
    </row>
    <row r="31" customFormat="false" ht="12.8" hidden="false" customHeight="false" outlineLevel="0" collapsed="false">
      <c r="A31" s="1" t="s">
        <v>41</v>
      </c>
      <c r="C31" s="12" t="n">
        <f aca="false">A15*A16*52</f>
        <v>22776</v>
      </c>
      <c r="D31" s="1" t="s">
        <v>39</v>
      </c>
    </row>
    <row r="32" customFormat="false" ht="12.8" hidden="false" customHeight="false" outlineLevel="0" collapsed="false">
      <c r="A32" s="1" t="s">
        <v>42</v>
      </c>
      <c r="C32" s="12" t="n">
        <f aca="false">A17*A18*A9</f>
        <v>9490</v>
      </c>
      <c r="D32" s="1" t="s">
        <v>39</v>
      </c>
    </row>
    <row r="33" customFormat="false" ht="12.8" hidden="false" customHeight="false" outlineLevel="0" collapsed="false">
      <c r="A33" s="1" t="s">
        <v>43</v>
      </c>
      <c r="C33" s="12" t="n">
        <f aca="false">A25*A7*A9</f>
        <v>2920</v>
      </c>
      <c r="D33" s="1" t="s">
        <v>44</v>
      </c>
    </row>
    <row r="34" customFormat="false" ht="12.8" hidden="false" customHeight="false" outlineLevel="0" collapsed="false">
      <c r="C34" s="12"/>
    </row>
    <row r="35" customFormat="false" ht="12.8" hidden="false" customHeight="false" outlineLevel="0" collapsed="false">
      <c r="A35" s="13" t="s">
        <v>45</v>
      </c>
      <c r="B35" s="14"/>
      <c r="C35" s="13" t="n">
        <f aca="false">SUM(C29:C33)</f>
        <v>120596</v>
      </c>
      <c r="D35" s="14" t="s">
        <v>39</v>
      </c>
    </row>
    <row r="36" customFormat="false" ht="12.8" hidden="false" customHeight="false" outlineLevel="0" collapsed="false">
      <c r="C36" s="12"/>
    </row>
    <row r="37" customFormat="false" ht="12.8" hidden="false" customHeight="false" outlineLevel="0" collapsed="false">
      <c r="C37" s="12"/>
    </row>
    <row r="38" customFormat="false" ht="12.8" hidden="false" customHeight="false" outlineLevel="0" collapsed="false">
      <c r="A38" s="3" t="s">
        <v>46</v>
      </c>
      <c r="C38" s="12"/>
    </row>
    <row r="39" customFormat="false" ht="12.8" hidden="false" customHeight="false" outlineLevel="0" collapsed="false">
      <c r="A39" s="1" t="s">
        <v>47</v>
      </c>
      <c r="C39" s="12" t="n">
        <f aca="false">ROUNDUP(SUM($C$29:$C$32)/$A$10,0)</f>
        <v>6</v>
      </c>
      <c r="D39" s="1" t="s">
        <v>48</v>
      </c>
    </row>
    <row r="40" customFormat="false" ht="12.8" hidden="false" customHeight="false" outlineLevel="0" collapsed="false">
      <c r="A40" s="7" t="s">
        <v>49</v>
      </c>
      <c r="C40" s="12" t="n">
        <f aca="false">C39*A10</f>
        <v>136380</v>
      </c>
      <c r="D40" s="1" t="s">
        <v>39</v>
      </c>
    </row>
    <row r="41" customFormat="false" ht="12.8" hidden="false" customHeight="false" outlineLevel="0" collapsed="false">
      <c r="C41" s="12"/>
    </row>
    <row r="42" customFormat="false" ht="12.8" hidden="false" customHeight="false" outlineLevel="0" collapsed="false">
      <c r="A42" s="3" t="s">
        <v>50</v>
      </c>
      <c r="C42" s="12"/>
    </row>
    <row r="43" customFormat="false" ht="12.8" hidden="false" customHeight="false" outlineLevel="0" collapsed="false">
      <c r="A43" s="15" t="n">
        <f aca="false">C39*A11</f>
        <v>18000</v>
      </c>
      <c r="C43" s="0"/>
    </row>
    <row r="44" customFormat="false" ht="12.8" hidden="false" customHeight="false" outlineLevel="0" collapsed="false">
      <c r="A44" s="3"/>
      <c r="C44" s="12"/>
    </row>
    <row r="45" customFormat="false" ht="12.8" hidden="false" customHeight="false" outlineLevel="0" collapsed="false">
      <c r="A45" s="3" t="s">
        <v>51</v>
      </c>
      <c r="C45" s="12"/>
    </row>
    <row r="46" customFormat="false" ht="12.8" hidden="false" customHeight="false" outlineLevel="0" collapsed="false">
      <c r="A46" s="16" t="n">
        <f aca="false">C40/A19</f>
        <v>230.761421319797</v>
      </c>
      <c r="C46" s="12"/>
      <c r="D46" s="1" t="s">
        <v>52</v>
      </c>
    </row>
    <row r="47" customFormat="false" ht="12.8" hidden="false" customHeight="false" outlineLevel="0" collapsed="false">
      <c r="A47" s="16"/>
      <c r="C47" s="12"/>
    </row>
    <row r="48" customFormat="false" ht="12.8" hidden="false" customHeight="false" outlineLevel="0" collapsed="false">
      <c r="A48" s="3" t="s">
        <v>53</v>
      </c>
      <c r="C48" s="12"/>
    </row>
    <row r="49" customFormat="false" ht="12.8" hidden="false" customHeight="false" outlineLevel="0" collapsed="false">
      <c r="A49" s="1" t="s">
        <v>40</v>
      </c>
      <c r="C49" s="12" t="n">
        <f aca="false">C30</f>
        <v>65700</v>
      </c>
      <c r="D49" s="1" t="s">
        <v>9</v>
      </c>
    </row>
    <row r="50" customFormat="false" ht="12.8" hidden="false" customHeight="false" outlineLevel="0" collapsed="false">
      <c r="A50" s="1" t="s">
        <v>41</v>
      </c>
      <c r="C50" s="12" t="n">
        <f aca="false">C31</f>
        <v>22776</v>
      </c>
      <c r="D50" s="1" t="s">
        <v>9</v>
      </c>
    </row>
    <row r="51" customFormat="false" ht="12.8" hidden="false" customHeight="false" outlineLevel="0" collapsed="false">
      <c r="A51" s="1" t="s">
        <v>42</v>
      </c>
      <c r="C51" s="12" t="n">
        <f aca="false">C32</f>
        <v>9490</v>
      </c>
      <c r="D51" s="1" t="s">
        <v>9</v>
      </c>
    </row>
    <row r="53" customFormat="false" ht="12.8" hidden="false" customHeight="false" outlineLevel="0" collapsed="false">
      <c r="A53" s="1" t="s">
        <v>54</v>
      </c>
      <c r="C53" s="12" t="n">
        <f aca="false">SUM(C49:C51)</f>
        <v>97966</v>
      </c>
      <c r="D53" s="1" t="s">
        <v>9</v>
      </c>
    </row>
    <row r="54" customFormat="false" ht="23.85" hidden="false" customHeight="false" outlineLevel="0" collapsed="false">
      <c r="A54" s="7" t="s">
        <v>55</v>
      </c>
      <c r="C54" s="17" t="n">
        <f aca="false">C53/C35</f>
        <v>0.812348668280872</v>
      </c>
      <c r="D54" s="1" t="s">
        <v>56</v>
      </c>
    </row>
    <row r="55" customFormat="false" ht="12.8" hidden="false" customHeight="false" outlineLevel="0" collapsed="false">
      <c r="A55" s="7"/>
      <c r="C55" s="17"/>
    </row>
    <row r="56" customFormat="false" ht="12.8" hidden="false" customHeight="false" outlineLevel="0" collapsed="false">
      <c r="A56" s="18" t="s">
        <v>57</v>
      </c>
      <c r="C56" s="17"/>
    </row>
    <row r="57" customFormat="false" ht="12.8" hidden="false" customHeight="false" outlineLevel="0" collapsed="false">
      <c r="A57" s="7" t="s">
        <v>38</v>
      </c>
      <c r="C57" s="19" t="n">
        <f aca="false">C29</f>
        <v>19710</v>
      </c>
      <c r="D57" s="1" t="s">
        <v>9</v>
      </c>
    </row>
    <row r="58" customFormat="false" ht="23.85" hidden="false" customHeight="false" outlineLevel="0" collapsed="false">
      <c r="A58" s="7" t="s">
        <v>58</v>
      </c>
      <c r="C58" s="17" t="n">
        <f aca="false">C57/C35</f>
        <v>0.163438256658596</v>
      </c>
      <c r="D58" s="1" t="s">
        <v>59</v>
      </c>
    </row>
    <row r="59" customFormat="false" ht="12.8" hidden="false" customHeight="false" outlineLevel="0" collapsed="false">
      <c r="A59" s="7"/>
      <c r="C59" s="17"/>
    </row>
    <row r="60" customFormat="false" ht="12.8" hidden="false" customHeight="false" outlineLevel="0" collapsed="false">
      <c r="A60" s="20" t="s">
        <v>60</v>
      </c>
      <c r="C60" s="17"/>
    </row>
    <row r="61" customFormat="false" ht="12.8" hidden="false" customHeight="false" outlineLevel="0" collapsed="false">
      <c r="A61" s="21" t="s">
        <v>61</v>
      </c>
      <c r="C61" s="17"/>
    </row>
    <row r="62" customFormat="false" ht="12.8" hidden="false" customHeight="false" outlineLevel="0" collapsed="false">
      <c r="A62" s="12" t="s">
        <v>62</v>
      </c>
      <c r="C62" s="17"/>
    </row>
    <row r="63" customFormat="false" ht="12.8" hidden="false" customHeight="false" outlineLevel="0" collapsed="false">
      <c r="A63" s="21" t="s">
        <v>63</v>
      </c>
      <c r="C63" s="17"/>
    </row>
    <row r="64" customFormat="false" ht="12.8" hidden="false" customHeight="false" outlineLevel="0" collapsed="false">
      <c r="A64" s="21"/>
      <c r="C64" s="17"/>
    </row>
    <row r="65" customFormat="false" ht="12.8" hidden="false" customHeight="false" outlineLevel="0" collapsed="false">
      <c r="A65" s="21" t="s">
        <v>64</v>
      </c>
      <c r="C65" s="22" t="n">
        <v>22500</v>
      </c>
      <c r="D65" s="1" t="s">
        <v>9</v>
      </c>
    </row>
    <row r="66" customFormat="false" ht="12.8" hidden="false" customHeight="false" outlineLevel="0" collapsed="false">
      <c r="A66" s="21" t="s">
        <v>65</v>
      </c>
      <c r="C66" s="22" t="n">
        <v>1</v>
      </c>
      <c r="D66" s="1" t="s">
        <v>66</v>
      </c>
    </row>
    <row r="67" customFormat="false" ht="12.8" hidden="false" customHeight="false" outlineLevel="0" collapsed="false">
      <c r="A67" s="21" t="s">
        <v>67</v>
      </c>
      <c r="C67" s="22" t="n">
        <v>5</v>
      </c>
      <c r="D67" s="1" t="s">
        <v>68</v>
      </c>
    </row>
    <row r="68" customFormat="false" ht="12.8" hidden="false" customHeight="false" outlineLevel="0" collapsed="false">
      <c r="A68" s="21" t="s">
        <v>69</v>
      </c>
      <c r="C68" s="22" t="n">
        <v>4</v>
      </c>
      <c r="D68" s="1" t="s">
        <v>68</v>
      </c>
    </row>
    <row r="69" customFormat="false" ht="12.8" hidden="false" customHeight="false" outlineLevel="0" collapsed="false">
      <c r="A69" s="7"/>
      <c r="C69" s="17"/>
    </row>
    <row r="70" customFormat="false" ht="12.8" hidden="false" customHeight="false" outlineLevel="0" collapsed="false">
      <c r="A70" s="7" t="s">
        <v>70</v>
      </c>
      <c r="C70" s="19" t="n">
        <f aca="false">C67*C68</f>
        <v>20</v>
      </c>
      <c r="D70" s="1" t="s">
        <v>71</v>
      </c>
    </row>
    <row r="71" customFormat="false" ht="12.8" hidden="false" customHeight="false" outlineLevel="0" collapsed="false">
      <c r="A71" s="7" t="s">
        <v>72</v>
      </c>
      <c r="C71" s="19" t="n">
        <f aca="false">C70*A21</f>
        <v>500</v>
      </c>
      <c r="D71" s="1" t="s">
        <v>73</v>
      </c>
    </row>
    <row r="72" customFormat="false" ht="12.8" hidden="false" customHeight="false" outlineLevel="0" collapsed="false">
      <c r="A72" s="7" t="s">
        <v>74</v>
      </c>
      <c r="C72" s="19" t="n">
        <f aca="false">C71*52</f>
        <v>26000</v>
      </c>
      <c r="D72" s="1" t="s">
        <v>75</v>
      </c>
    </row>
    <row r="73" customFormat="false" ht="12.8" hidden="false" customHeight="false" outlineLevel="0" collapsed="false">
      <c r="A73" s="7"/>
      <c r="C73" s="17"/>
    </row>
    <row r="74" customFormat="false" ht="12.8" hidden="false" customHeight="false" outlineLevel="0" collapsed="false">
      <c r="A74" s="7" t="s">
        <v>76</v>
      </c>
      <c r="C74" s="23" t="n">
        <f aca="false">(C65*C66)/(C72)</f>
        <v>0.865384615384615</v>
      </c>
      <c r="D74" s="1" t="s">
        <v>77</v>
      </c>
    </row>
    <row r="75" customFormat="false" ht="12.8" hidden="false" customHeight="false" outlineLevel="0" collapsed="false">
      <c r="A75" s="7"/>
      <c r="C75" s="17"/>
    </row>
    <row r="76" customFormat="false" ht="12.8" hidden="false" customHeight="false" outlineLevel="0" collapsed="false">
      <c r="A76" s="7"/>
      <c r="C76" s="17"/>
    </row>
    <row r="77" customFormat="false" ht="12.8" hidden="false" customHeight="false" outlineLevel="0" collapsed="false">
      <c r="A77" s="7"/>
      <c r="C77" s="17"/>
    </row>
    <row r="80" customFormat="false" ht="12.8" hidden="false" customHeight="false" outlineLevel="0" collapsed="false">
      <c r="A80" s="24"/>
      <c r="B80" s="24"/>
      <c r="C80" s="7"/>
      <c r="D80" s="8"/>
      <c r="E80" s="8"/>
    </row>
    <row r="81" customFormat="false" ht="12.8" hidden="false" customHeight="false" outlineLevel="0" collapsed="false">
      <c r="A81" s="12"/>
      <c r="B81" s="12"/>
      <c r="C81" s="7"/>
      <c r="D81" s="8"/>
      <c r="E81" s="8"/>
    </row>
    <row r="82" customFormat="false" ht="12.8" hidden="false" customHeight="false" outlineLevel="0" collapsed="false">
      <c r="A82" s="12"/>
      <c r="B82" s="12"/>
      <c r="C82" s="7"/>
      <c r="D82" s="8"/>
      <c r="E82" s="8"/>
    </row>
    <row r="83" customFormat="false" ht="12.8" hidden="false" customHeight="false" outlineLevel="0" collapsed="false">
      <c r="A83" s="24"/>
      <c r="B83" s="24"/>
      <c r="C83" s="7"/>
      <c r="D83" s="8"/>
      <c r="E83" s="8"/>
    </row>
    <row r="84" customFormat="false" ht="12.8" hidden="false" customHeight="false" outlineLevel="0" collapsed="false">
      <c r="A84" s="12"/>
      <c r="B84" s="12"/>
      <c r="C84" s="7"/>
      <c r="D84" s="8"/>
      <c r="E84" s="8"/>
    </row>
    <row r="85" customFormat="false" ht="12.8" hidden="false" customHeight="false" outlineLevel="0" collapsed="false">
      <c r="A85" s="12"/>
      <c r="B85" s="12"/>
      <c r="C85" s="7"/>
      <c r="D85" s="8"/>
      <c r="E85" s="8"/>
    </row>
    <row r="86" customFormat="false" ht="12.8" hidden="false" customHeight="false" outlineLevel="0" collapsed="false">
      <c r="A86" s="24"/>
      <c r="B86" s="24"/>
      <c r="C86" s="7"/>
      <c r="D86" s="8"/>
      <c r="E86" s="8"/>
    </row>
    <row r="87" customFormat="false" ht="12.8" hidden="false" customHeight="false" outlineLevel="0" collapsed="false">
      <c r="A87" s="12"/>
      <c r="B87" s="12"/>
      <c r="C87" s="7"/>
      <c r="D87" s="8"/>
      <c r="E87" s="8"/>
    </row>
    <row r="88" customFormat="false" ht="12.8" hidden="false" customHeight="false" outlineLevel="0" collapsed="false">
      <c r="A88" s="12"/>
      <c r="B88" s="12"/>
      <c r="C88" s="7"/>
      <c r="D88" s="8"/>
      <c r="E88" s="8"/>
    </row>
    <row r="89" customFormat="false" ht="12.8" hidden="false" customHeight="false" outlineLevel="0" collapsed="false">
      <c r="A89" s="24"/>
      <c r="B89" s="24"/>
      <c r="C89" s="7"/>
      <c r="D89" s="8"/>
      <c r="E89" s="8"/>
    </row>
    <row r="90" customFormat="false" ht="12.8" hidden="false" customHeight="false" outlineLevel="0" collapsed="false">
      <c r="A90" s="12"/>
      <c r="B90" s="12"/>
      <c r="C90" s="7"/>
      <c r="D90" s="8"/>
      <c r="E90" s="8"/>
    </row>
    <row r="91" customFormat="false" ht="12.8" hidden="false" customHeight="false" outlineLevel="0" collapsed="false">
      <c r="A91" s="12"/>
      <c r="B91" s="12"/>
      <c r="C91" s="7"/>
      <c r="D91" s="8"/>
      <c r="E91" s="8"/>
    </row>
    <row r="92" customFormat="false" ht="12.8" hidden="false" customHeight="false" outlineLevel="0" collapsed="false">
      <c r="A92" s="24"/>
      <c r="B92" s="24"/>
      <c r="C92" s="7"/>
      <c r="D92" s="8"/>
      <c r="E92" s="8"/>
    </row>
    <row r="93" customFormat="false" ht="12.8" hidden="false" customHeight="false" outlineLevel="0" collapsed="false">
      <c r="A93" s="12"/>
      <c r="B93" s="12"/>
      <c r="C93" s="7"/>
      <c r="D93" s="8"/>
      <c r="E93" s="8"/>
    </row>
    <row r="94" customFormat="false" ht="12.8" hidden="false" customHeight="false" outlineLevel="0" collapsed="false">
      <c r="A94" s="12"/>
      <c r="B94" s="12"/>
      <c r="C94" s="7"/>
      <c r="D94" s="8"/>
      <c r="E94" s="8"/>
    </row>
    <row r="95" customFormat="false" ht="12.8" hidden="false" customHeight="false" outlineLevel="0" collapsed="false">
      <c r="A95" s="24"/>
      <c r="B95" s="24"/>
      <c r="C95" s="7"/>
      <c r="D95" s="8"/>
      <c r="E95" s="8"/>
    </row>
    <row r="96" customFormat="false" ht="12.8" hidden="false" customHeight="false" outlineLevel="0" collapsed="false">
      <c r="A96" s="12"/>
      <c r="B96" s="12"/>
      <c r="C96" s="7"/>
      <c r="D96" s="8"/>
      <c r="E96" s="8"/>
    </row>
    <row r="97" customFormat="false" ht="12.8" hidden="false" customHeight="false" outlineLevel="0" collapsed="false">
      <c r="A97" s="12"/>
      <c r="B97" s="12"/>
      <c r="C97" s="7"/>
      <c r="D97" s="8"/>
      <c r="E97" s="8"/>
    </row>
    <row r="98" customFormat="false" ht="12.8" hidden="false" customHeight="false" outlineLevel="0" collapsed="false">
      <c r="A98" s="12"/>
      <c r="B98" s="12"/>
      <c r="C98" s="7"/>
      <c r="D98" s="8"/>
      <c r="E98" s="8"/>
    </row>
    <row r="99" customFormat="false" ht="12.8" hidden="false" customHeight="false" outlineLevel="0" collapsed="false">
      <c r="A99" s="12"/>
      <c r="B99" s="12"/>
      <c r="C99" s="7"/>
      <c r="D99" s="8"/>
      <c r="E99" s="8"/>
    </row>
    <row r="100" customFormat="false" ht="12.8" hidden="false" customHeight="false" outlineLevel="0" collapsed="false">
      <c r="A100" s="24"/>
      <c r="B100" s="24"/>
      <c r="C100" s="7"/>
      <c r="D100" s="8"/>
      <c r="E100" s="8"/>
    </row>
    <row r="101" customFormat="false" ht="12.8" hidden="false" customHeight="false" outlineLevel="0" collapsed="false">
      <c r="A101" s="25"/>
      <c r="B101" s="25"/>
      <c r="C101" s="7"/>
      <c r="D101" s="8"/>
      <c r="E101" s="8"/>
    </row>
    <row r="102" customFormat="false" ht="12.8" hidden="false" customHeight="false" outlineLevel="0" collapsed="false">
      <c r="A102" s="12"/>
      <c r="B102" s="12"/>
      <c r="C102" s="7"/>
      <c r="D102" s="8"/>
      <c r="E102" s="8"/>
    </row>
    <row r="103" customFormat="false" ht="12.8" hidden="false" customHeight="false" outlineLevel="0" collapsed="false">
      <c r="A103" s="12"/>
      <c r="B103" s="12"/>
      <c r="C103" s="7"/>
      <c r="D103" s="8"/>
      <c r="E103" s="8"/>
    </row>
    <row r="104" customFormat="false" ht="12.8" hidden="false" customHeight="false" outlineLevel="0" collapsed="false">
      <c r="A104" s="12"/>
      <c r="B104" s="12"/>
      <c r="C104" s="7"/>
      <c r="D104" s="8"/>
      <c r="E104" s="8"/>
    </row>
    <row r="105" customFormat="false" ht="12.8" hidden="false" customHeight="false" outlineLevel="0" collapsed="false">
      <c r="A105" s="12"/>
      <c r="B105" s="12"/>
      <c r="C105" s="7"/>
      <c r="D105" s="8"/>
      <c r="E105" s="8"/>
    </row>
    <row r="106" customFormat="false" ht="12.8" hidden="false" customHeight="false" outlineLevel="0" collapsed="false">
      <c r="A106" s="24"/>
      <c r="B106" s="24"/>
      <c r="C106" s="7"/>
      <c r="D106" s="8"/>
      <c r="E106" s="8"/>
    </row>
    <row r="107" customFormat="false" ht="12.8" hidden="false" customHeight="false" outlineLevel="0" collapsed="false">
      <c r="A107" s="24"/>
      <c r="B107" s="24"/>
      <c r="C107" s="7"/>
      <c r="D107" s="8"/>
      <c r="E107" s="8"/>
    </row>
    <row r="108" customFormat="false" ht="12.8" hidden="false" customHeight="false" outlineLevel="0" collapsed="false">
      <c r="A108" s="26"/>
      <c r="B108" s="26"/>
      <c r="C108" s="7"/>
      <c r="D108" s="8"/>
      <c r="E108" s="8"/>
    </row>
    <row r="109" customFormat="false" ht="12.8" hidden="false" customHeight="false" outlineLevel="0" collapsed="false">
      <c r="A109" s="12"/>
      <c r="B109" s="12"/>
      <c r="C109" s="7"/>
      <c r="D109" s="8"/>
      <c r="E109" s="8"/>
    </row>
    <row r="110" customFormat="false" ht="12.8" hidden="false" customHeight="false" outlineLevel="0" collapsed="false">
      <c r="A110" s="12"/>
      <c r="B110" s="12"/>
      <c r="C110" s="7"/>
      <c r="D110" s="8"/>
      <c r="E110" s="8"/>
    </row>
    <row r="111" customFormat="false" ht="12.8" hidden="false" customHeight="false" outlineLevel="0" collapsed="false">
      <c r="A111" s="12"/>
      <c r="B111" s="12"/>
      <c r="C111" s="7"/>
      <c r="D111" s="8"/>
      <c r="E111" s="8"/>
    </row>
    <row r="112" customFormat="false" ht="12.8" hidden="false" customHeight="false" outlineLevel="0" collapsed="false">
      <c r="A112" s="27"/>
      <c r="B112" s="27"/>
      <c r="C112" s="12"/>
      <c r="D112" s="8"/>
      <c r="E112" s="8"/>
    </row>
    <row r="113" customFormat="false" ht="12.8" hidden="false" customHeight="false" outlineLevel="0" collapsed="false">
      <c r="A113" s="27"/>
      <c r="B113" s="27"/>
      <c r="C113" s="7"/>
      <c r="D113" s="8"/>
      <c r="E113" s="8"/>
    </row>
    <row r="114" customFormat="false" ht="12.8" hidden="false" customHeight="false" outlineLevel="0" collapsed="false">
      <c r="A114" s="12"/>
      <c r="B114" s="12"/>
      <c r="C114" s="7"/>
      <c r="D114" s="8"/>
      <c r="E114" s="8"/>
    </row>
    <row r="115" customFormat="false" ht="12.8" hidden="false" customHeight="false" outlineLevel="0" collapsed="false">
      <c r="A115" s="24"/>
      <c r="B115" s="24"/>
      <c r="C115" s="7"/>
      <c r="D115" s="8"/>
      <c r="E115" s="8"/>
    </row>
    <row r="116" customFormat="false" ht="12.8" hidden="false" customHeight="false" outlineLevel="0" collapsed="false">
      <c r="A116" s="12"/>
      <c r="B116" s="12"/>
      <c r="C116" s="7"/>
      <c r="D116" s="8"/>
      <c r="E116" s="8"/>
    </row>
    <row r="117" customFormat="false" ht="12.8" hidden="false" customHeight="false" outlineLevel="0" collapsed="false">
      <c r="A117" s="12"/>
      <c r="B117" s="12"/>
      <c r="C117" s="7"/>
      <c r="D117" s="8"/>
      <c r="E117" s="8"/>
    </row>
    <row r="118" customFormat="false" ht="12.8" hidden="false" customHeight="false" outlineLevel="0" collapsed="false">
      <c r="A118" s="12"/>
      <c r="B118" s="12"/>
      <c r="C118" s="7"/>
      <c r="D118" s="8"/>
      <c r="E118" s="8"/>
    </row>
    <row r="119" customFormat="false" ht="12.8" hidden="false" customHeight="false" outlineLevel="0" collapsed="false">
      <c r="A119" s="12"/>
      <c r="B119" s="12"/>
      <c r="C119" s="7"/>
      <c r="D119" s="8"/>
      <c r="E119" s="8"/>
    </row>
    <row r="120" customFormat="false" ht="12.8" hidden="false" customHeight="false" outlineLevel="0" collapsed="false">
      <c r="A120" s="24"/>
      <c r="B120" s="24"/>
      <c r="C120" s="7"/>
      <c r="D120" s="8"/>
      <c r="E120" s="8"/>
    </row>
    <row r="121" customFormat="false" ht="12.8" hidden="false" customHeight="false" outlineLevel="0" collapsed="false">
      <c r="A121" s="12"/>
      <c r="B121" s="12"/>
      <c r="C121" s="7"/>
      <c r="D121" s="8"/>
      <c r="E121" s="8"/>
    </row>
    <row r="122" customFormat="false" ht="12.8" hidden="false" customHeight="false" outlineLevel="0" collapsed="false">
      <c r="A122" s="12"/>
      <c r="B122" s="12"/>
      <c r="C122" s="7"/>
      <c r="D122" s="8"/>
      <c r="E122" s="8"/>
    </row>
    <row r="123" customFormat="false" ht="12.8" hidden="false" customHeight="false" outlineLevel="0" collapsed="false">
      <c r="A123" s="28"/>
      <c r="B123" s="12"/>
      <c r="C123" s="7"/>
      <c r="D123" s="8"/>
      <c r="E123" s="8"/>
    </row>
    <row r="124" customFormat="false" ht="12.8" hidden="false" customHeight="false" outlineLevel="0" collapsed="false">
      <c r="A124" s="12"/>
      <c r="B124" s="12"/>
      <c r="C124" s="7"/>
      <c r="D124" s="8"/>
      <c r="E124" s="8"/>
    </row>
    <row r="125" customFormat="false" ht="12.8" hidden="false" customHeight="false" outlineLevel="0" collapsed="false">
      <c r="A125" s="12"/>
      <c r="B125" s="12"/>
      <c r="C125" s="7"/>
      <c r="D125" s="8"/>
      <c r="E125" s="8"/>
    </row>
    <row r="126" customFormat="false" ht="12.8" hidden="false" customHeight="false" outlineLevel="0" collapsed="false">
      <c r="A126" s="12"/>
      <c r="B126" s="12"/>
      <c r="C126" s="7"/>
      <c r="D126" s="8"/>
      <c r="E126" s="8"/>
    </row>
    <row r="127" customFormat="false" ht="12.8" hidden="false" customHeight="false" outlineLevel="0" collapsed="false">
      <c r="A127" s="24"/>
      <c r="B127" s="12"/>
      <c r="C127" s="18"/>
      <c r="D127" s="8"/>
      <c r="E127" s="8"/>
    </row>
    <row r="128" customFormat="false" ht="12.8" hidden="false" customHeight="false" outlineLevel="0" collapsed="false">
      <c r="A128" s="12"/>
      <c r="B128" s="12"/>
      <c r="C128" s="18"/>
      <c r="D128" s="8"/>
      <c r="E128" s="8"/>
    </row>
    <row r="129" customFormat="false" ht="12.8" hidden="false" customHeight="false" outlineLevel="0" collapsed="false">
      <c r="A129" s="28"/>
      <c r="B129" s="12"/>
      <c r="C129" s="7"/>
      <c r="D129" s="8"/>
      <c r="E129" s="8"/>
    </row>
    <row r="130" customFormat="false" ht="12.8" hidden="false" customHeight="false" outlineLevel="0" collapsed="false">
      <c r="A130" s="12"/>
      <c r="B130" s="12"/>
      <c r="C130" s="7"/>
      <c r="D130" s="8"/>
      <c r="E130" s="8"/>
    </row>
    <row r="131" customFormat="false" ht="12.8" hidden="false" customHeight="false" outlineLevel="0" collapsed="false">
      <c r="A131" s="12"/>
      <c r="B131" s="12"/>
      <c r="C131" s="18"/>
      <c r="D131" s="8"/>
      <c r="E131" s="8"/>
    </row>
    <row r="132" customFormat="false" ht="12.8" hidden="false" customHeight="false" outlineLevel="0" collapsed="false">
      <c r="A132" s="12"/>
      <c r="B132" s="12"/>
      <c r="C132" s="7"/>
      <c r="D132" s="8"/>
      <c r="E132" s="8"/>
    </row>
    <row r="133" customFormat="false" ht="12.8" hidden="false" customHeight="false" outlineLevel="0" collapsed="false">
      <c r="A133" s="12"/>
      <c r="B133" s="12"/>
      <c r="C133" s="7"/>
      <c r="D133" s="8"/>
      <c r="E133" s="8"/>
    </row>
    <row r="134" customFormat="false" ht="12.8" hidden="false" customHeight="false" outlineLevel="0" collapsed="false">
      <c r="A134" s="24"/>
      <c r="B134" s="12"/>
      <c r="C134" s="7"/>
      <c r="D134" s="8"/>
      <c r="E134" s="8"/>
    </row>
    <row r="135" customFormat="false" ht="12.8" hidden="false" customHeight="false" outlineLevel="0" collapsed="false">
      <c r="A135" s="12"/>
      <c r="B135" s="12"/>
      <c r="C135" s="7"/>
      <c r="D135" s="8"/>
      <c r="E135" s="8"/>
    </row>
    <row r="136" customFormat="false" ht="12.8" hidden="false" customHeight="false" outlineLevel="0" collapsed="false">
      <c r="A136" s="12"/>
      <c r="B136" s="12"/>
      <c r="C136" s="7"/>
      <c r="D136" s="8"/>
      <c r="E136" s="8"/>
    </row>
    <row r="137" customFormat="false" ht="12.8" hidden="false" customHeight="false" outlineLevel="0" collapsed="false">
      <c r="A137" s="12"/>
      <c r="B137" s="12"/>
      <c r="C137" s="7"/>
      <c r="D137" s="8"/>
      <c r="E137" s="8"/>
    </row>
    <row r="138" customFormat="false" ht="12.8" hidden="false" customHeight="false" outlineLevel="0" collapsed="false">
      <c r="A138" s="12"/>
      <c r="B138" s="12"/>
      <c r="C138" s="7"/>
      <c r="D138" s="8"/>
      <c r="E138" s="8"/>
    </row>
    <row r="139" customFormat="false" ht="12.8" hidden="false" customHeight="false" outlineLevel="0" collapsed="false">
      <c r="A139" s="12"/>
      <c r="B139" s="12"/>
      <c r="C139" s="7"/>
      <c r="D139" s="8"/>
      <c r="E139" s="8"/>
    </row>
    <row r="140" customFormat="false" ht="12.8" hidden="false" customHeight="false" outlineLevel="0" collapsed="false">
      <c r="A140" s="24"/>
      <c r="B140" s="24"/>
      <c r="C140" s="18"/>
      <c r="D140" s="8"/>
      <c r="E140" s="8"/>
    </row>
    <row r="141" customFormat="false" ht="12.8" hidden="false" customHeight="false" outlineLevel="0" collapsed="false">
      <c r="A141" s="12"/>
      <c r="B141" s="12"/>
      <c r="C141" s="7"/>
      <c r="D141" s="8"/>
      <c r="E141" s="8"/>
    </row>
    <row r="142" customFormat="false" ht="12.8" hidden="false" customHeight="false" outlineLevel="0" collapsed="false">
      <c r="A142" s="12"/>
      <c r="B142" s="12"/>
      <c r="C142" s="7"/>
      <c r="D142" s="8"/>
      <c r="E142" s="8"/>
    </row>
    <row r="143" customFormat="false" ht="12.8" hidden="false" customHeight="false" outlineLevel="0" collapsed="false">
      <c r="A143" s="12"/>
      <c r="B143" s="12"/>
      <c r="C143" s="7"/>
      <c r="D143" s="8"/>
      <c r="E143" s="8"/>
    </row>
    <row r="144" customFormat="false" ht="12.8" hidden="false" customHeight="false" outlineLevel="0" collapsed="false">
      <c r="A144" s="12"/>
      <c r="B144" s="12"/>
      <c r="C144" s="7"/>
      <c r="D144" s="8"/>
      <c r="E144" s="8"/>
    </row>
    <row r="145" customFormat="false" ht="12.8" hidden="false" customHeight="false" outlineLevel="0" collapsed="false">
      <c r="A145" s="12"/>
      <c r="B145" s="12"/>
      <c r="C145" s="7"/>
      <c r="D145" s="8"/>
      <c r="E145" s="8"/>
    </row>
    <row r="146" customFormat="false" ht="12.8" hidden="false" customHeight="false" outlineLevel="0" collapsed="false">
      <c r="A146" s="12"/>
      <c r="B146" s="12"/>
      <c r="C146" s="7"/>
      <c r="D146" s="8"/>
      <c r="E146" s="8"/>
    </row>
    <row r="147" customFormat="false" ht="12.8" hidden="false" customHeight="false" outlineLevel="0" collapsed="false">
      <c r="A147" s="12"/>
      <c r="B147" s="12"/>
      <c r="C147" s="7"/>
      <c r="D147" s="8"/>
      <c r="E147" s="8"/>
    </row>
    <row r="148" customFormat="false" ht="12.8" hidden="false" customHeight="false" outlineLevel="0" collapsed="false">
      <c r="A148" s="12"/>
      <c r="B148" s="12"/>
      <c r="C148" s="7"/>
      <c r="D148" s="8"/>
      <c r="E148" s="8"/>
    </row>
    <row r="149" customFormat="false" ht="12.8" hidden="false" customHeight="false" outlineLevel="0" collapsed="false">
      <c r="A149" s="12"/>
      <c r="B149" s="12"/>
      <c r="C149" s="7"/>
      <c r="D149" s="8"/>
      <c r="E149" s="8"/>
    </row>
    <row r="150" customFormat="false" ht="12.8" hidden="false" customHeight="false" outlineLevel="0" collapsed="false">
      <c r="A150" s="24"/>
      <c r="B150" s="12"/>
      <c r="C150" s="7"/>
      <c r="D150" s="8"/>
      <c r="E150" s="8"/>
    </row>
    <row r="151" customFormat="false" ht="12.8" hidden="false" customHeight="false" outlineLevel="0" collapsed="false">
      <c r="A151" s="12"/>
      <c r="B151" s="12"/>
      <c r="C151" s="7"/>
      <c r="D151" s="8"/>
      <c r="E151" s="8"/>
    </row>
    <row r="152" customFormat="false" ht="12.8" hidden="false" customHeight="false" outlineLevel="0" collapsed="false">
      <c r="A152" s="12"/>
      <c r="B152" s="12"/>
      <c r="C152" s="18"/>
      <c r="D152" s="8"/>
      <c r="E152" s="8"/>
    </row>
    <row r="153" customFormat="false" ht="12.8" hidden="false" customHeight="false" outlineLevel="0" collapsed="false">
      <c r="A153" s="12"/>
      <c r="B153" s="12"/>
      <c r="C153" s="7"/>
      <c r="D153" s="8"/>
      <c r="E153" s="8"/>
    </row>
    <row r="154" customFormat="false" ht="12.8" hidden="false" customHeight="false" outlineLevel="0" collapsed="false">
      <c r="A154" s="12"/>
      <c r="B154" s="12"/>
      <c r="C154" s="7"/>
      <c r="D154" s="8"/>
      <c r="E154" s="8"/>
    </row>
    <row r="155" customFormat="false" ht="12.8" hidden="false" customHeight="false" outlineLevel="0" collapsed="false">
      <c r="A155" s="12"/>
      <c r="B155" s="12"/>
      <c r="C155" s="7"/>
      <c r="D155" s="8"/>
      <c r="E155" s="8"/>
    </row>
    <row r="156" customFormat="false" ht="12.8" hidden="false" customHeight="false" outlineLevel="0" collapsed="false">
      <c r="A156" s="0"/>
      <c r="B156" s="0"/>
      <c r="C156" s="0"/>
      <c r="D156" s="8"/>
      <c r="E156" s="8"/>
    </row>
    <row r="157" customFormat="false" ht="12.8" hidden="false" customHeight="false" outlineLevel="0" collapsed="false">
      <c r="A157" s="12"/>
      <c r="B157" s="12"/>
      <c r="C157" s="7"/>
      <c r="D157" s="8"/>
      <c r="E157" s="8"/>
    </row>
    <row r="158" customFormat="false" ht="12.8" hidden="false" customHeight="false" outlineLevel="0" collapsed="false">
      <c r="A158" s="24"/>
      <c r="B158" s="12"/>
      <c r="C158" s="7"/>
      <c r="D158" s="8"/>
      <c r="E158" s="8"/>
    </row>
    <row r="159" customFormat="false" ht="12.8" hidden="false" customHeight="false" outlineLevel="0" collapsed="false">
      <c r="A159" s="12"/>
      <c r="B159" s="12"/>
      <c r="C159" s="7"/>
      <c r="D159" s="8"/>
      <c r="E159" s="8"/>
    </row>
    <row r="160" customFormat="false" ht="12.8" hidden="false" customHeight="false" outlineLevel="0" collapsed="false">
      <c r="A160" s="0"/>
      <c r="B160" s="12"/>
      <c r="C160" s="7"/>
      <c r="D160" s="8"/>
      <c r="E160" s="8"/>
    </row>
    <row r="161" customFormat="false" ht="12.8" hidden="false" customHeight="false" outlineLevel="0" collapsed="false">
      <c r="A161" s="12"/>
      <c r="B161" s="12"/>
      <c r="C161" s="7"/>
      <c r="D161" s="8"/>
      <c r="E161" s="8"/>
    </row>
    <row r="162" customFormat="false" ht="12.8" hidden="false" customHeight="false" outlineLevel="0" collapsed="false">
      <c r="A162" s="12"/>
      <c r="B162" s="12"/>
      <c r="C162" s="7"/>
      <c r="D162" s="8"/>
      <c r="E162" s="8"/>
    </row>
    <row r="163" customFormat="false" ht="12.8" hidden="false" customHeight="false" outlineLevel="0" collapsed="false">
      <c r="A163" s="12"/>
      <c r="B163" s="12"/>
      <c r="C163" s="7"/>
      <c r="D163" s="8"/>
      <c r="E163" s="8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:B"/>
    </sheetView>
  </sheetViews>
  <sheetFormatPr defaultColWidth="11.53515625" defaultRowHeight="12.8" zeroHeight="false" outlineLevelRow="0" outlineLevelCol="0"/>
  <cols>
    <col collapsed="false" customWidth="false" hidden="false" outlineLevel="0" max="2" min="1" style="29" width="11.52"/>
  </cols>
  <sheetData>
    <row r="1" customFormat="false" ht="12.8" hidden="false" customHeight="false" outlineLevel="0" collapsed="false">
      <c r="A1" s="30" t="s">
        <v>78</v>
      </c>
      <c r="B1" s="30" t="s">
        <v>79</v>
      </c>
    </row>
    <row r="2" customFormat="false" ht="12.8" hidden="false" customHeight="false" outlineLevel="0" collapsed="false">
      <c r="A2" s="29" t="n">
        <v>1</v>
      </c>
      <c r="B2" s="29" t="s">
        <v>80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6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1" sqref="B:B A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67.29"/>
    <col collapsed="false" customWidth="true" hidden="false" outlineLevel="0" max="2" min="2" style="0" width="11.99"/>
    <col collapsed="false" customWidth="true" hidden="false" outlineLevel="0" max="4" min="3" style="0" width="12.13"/>
    <col collapsed="false" customWidth="true" hidden="false" outlineLevel="0" max="5" min="5" style="0" width="11.71"/>
    <col collapsed="false" customWidth="true" hidden="false" outlineLevel="0" max="6" min="6" style="0" width="12.55"/>
    <col collapsed="false" customWidth="true" hidden="false" outlineLevel="0" max="7" min="7" style="0" width="11.99"/>
    <col collapsed="false" customWidth="true" hidden="false" outlineLevel="0" max="8" min="8" style="0" width="11.43"/>
    <col collapsed="false" customWidth="true" hidden="false" outlineLevel="0" max="9" min="9" style="0" width="12.13"/>
    <col collapsed="false" customWidth="true" hidden="false" outlineLevel="0" max="10" min="10" style="0" width="12.27"/>
    <col collapsed="false" customWidth="true" hidden="false" outlineLevel="0" max="11" min="11" style="0" width="11.99"/>
    <col collapsed="false" customWidth="true" hidden="false" outlineLevel="0" max="13" min="12" style="0" width="12.27"/>
    <col collapsed="false" customWidth="true" hidden="false" outlineLevel="0" max="14" min="14" style="0" width="11.99"/>
    <col collapsed="false" customWidth="true" hidden="false" outlineLevel="0" max="15" min="15" style="0" width="14.77"/>
    <col collapsed="false" customWidth="true" hidden="false" outlineLevel="0" max="16" min="16" style="0" width="9.35"/>
    <col collapsed="false" customWidth="true" hidden="false" outlineLevel="0" max="17" min="17" style="0" width="8.66"/>
  </cols>
  <sheetData>
    <row r="1" customFormat="false" ht="12.8" hidden="false" customHeight="false" outlineLevel="0" collapsed="false">
      <c r="A1" s="0" t="s">
        <v>81</v>
      </c>
    </row>
    <row r="2" customFormat="false" ht="12.8" hidden="false" customHeight="false" outlineLevel="0" collapsed="false">
      <c r="A2" s="0" t="s">
        <v>82</v>
      </c>
    </row>
    <row r="4" customFormat="false" ht="12.8" hidden="false" customHeight="false" outlineLevel="0" collapsed="false">
      <c r="A4" s="0" t="s">
        <v>83</v>
      </c>
    </row>
    <row r="5" customFormat="false" ht="12.8" hidden="false" customHeight="false" outlineLevel="0" collapsed="false">
      <c r="A5" s="0" t="s">
        <v>84</v>
      </c>
    </row>
    <row r="6" customFormat="false" ht="12.8" hidden="false" customHeight="false" outlineLevel="0" collapsed="false">
      <c r="A6" s="0" t="s">
        <v>85</v>
      </c>
    </row>
    <row r="7" customFormat="false" ht="12.8" hidden="false" customHeight="false" outlineLevel="0" collapsed="false">
      <c r="A7" s="0" t="s">
        <v>86</v>
      </c>
    </row>
    <row r="8" customFormat="false" ht="12.8" hidden="false" customHeight="false" outlineLevel="0" collapsed="false">
      <c r="A8" s="0" t="s">
        <v>87</v>
      </c>
    </row>
    <row r="9" customFormat="false" ht="12.8" hidden="false" customHeight="false" outlineLevel="0" collapsed="false">
      <c r="A9" s="0" t="s">
        <v>88</v>
      </c>
    </row>
    <row r="10" customFormat="false" ht="12.8" hidden="false" customHeight="false" outlineLevel="0" collapsed="false">
      <c r="A10" s="0" t="s">
        <v>89</v>
      </c>
    </row>
    <row r="12" customFormat="false" ht="12.8" hidden="false" customHeight="false" outlineLevel="0" collapsed="false">
      <c r="A12" s="0" t="s">
        <v>90</v>
      </c>
      <c r="B12" s="0" t="s">
        <v>91</v>
      </c>
      <c r="C12" s="0" t="s">
        <v>92</v>
      </c>
      <c r="D12" s="0" t="s">
        <v>93</v>
      </c>
      <c r="E12" s="0" t="s">
        <v>94</v>
      </c>
      <c r="F12" s="0" t="s">
        <v>95</v>
      </c>
      <c r="G12" s="0" t="s">
        <v>96</v>
      </c>
      <c r="H12" s="0" t="s">
        <v>97</v>
      </c>
      <c r="I12" s="0" t="s">
        <v>98</v>
      </c>
      <c r="J12" s="0" t="s">
        <v>99</v>
      </c>
      <c r="K12" s="0" t="s">
        <v>100</v>
      </c>
      <c r="L12" s="0" t="s">
        <v>101</v>
      </c>
      <c r="M12" s="0" t="s">
        <v>102</v>
      </c>
      <c r="N12" s="0" t="s">
        <v>103</v>
      </c>
      <c r="O12" s="0" t="s">
        <v>104</v>
      </c>
      <c r="P12" s="0" t="s">
        <v>105</v>
      </c>
      <c r="Q12" s="0" t="s">
        <v>106</v>
      </c>
    </row>
    <row r="13" customFormat="false" ht="12.8" hidden="false" customHeight="false" outlineLevel="0" collapsed="false">
      <c r="A13" s="0" t="s">
        <v>107</v>
      </c>
      <c r="B13" s="0" t="n">
        <v>31.5</v>
      </c>
      <c r="C13" s="0" t="n">
        <v>31.2</v>
      </c>
      <c r="D13" s="0" t="n">
        <v>30.8</v>
      </c>
      <c r="E13" s="0" t="n">
        <v>29.7</v>
      </c>
      <c r="F13" s="0" t="n">
        <v>27.7</v>
      </c>
      <c r="G13" s="0" t="n">
        <v>25.6</v>
      </c>
      <c r="H13" s="0" t="n">
        <v>25.2</v>
      </c>
      <c r="I13" s="0" t="n">
        <v>26.1</v>
      </c>
      <c r="J13" s="0" t="n">
        <v>27.8</v>
      </c>
      <c r="K13" s="0" t="n">
        <v>29.5</v>
      </c>
      <c r="L13" s="0" t="n">
        <v>30.8</v>
      </c>
      <c r="M13" s="0" t="n">
        <v>31.6</v>
      </c>
      <c r="N13" s="0" t="n">
        <v>29</v>
      </c>
      <c r="O13" s="0" t="n">
        <v>80</v>
      </c>
      <c r="P13" s="0" t="n">
        <v>1940</v>
      </c>
      <c r="Q13" s="0" t="n">
        <v>2020</v>
      </c>
    </row>
    <row r="14" customFormat="false" ht="12.8" hidden="false" customHeight="false" outlineLevel="0" collapsed="false">
      <c r="A14" s="0" t="s">
        <v>108</v>
      </c>
      <c r="B14" s="0" t="n">
        <v>44.3</v>
      </c>
      <c r="C14" s="0" t="n">
        <v>42.7</v>
      </c>
      <c r="D14" s="0" t="n">
        <v>37.6</v>
      </c>
      <c r="E14" s="0" t="n">
        <v>35.8</v>
      </c>
      <c r="F14" s="0" t="n">
        <v>32.2</v>
      </c>
      <c r="G14" s="0" t="n">
        <v>32.2</v>
      </c>
      <c r="H14" s="0" t="n">
        <v>31.6</v>
      </c>
      <c r="I14" s="0" t="n">
        <v>33.3</v>
      </c>
      <c r="J14" s="0" t="n">
        <v>36.5</v>
      </c>
      <c r="K14" s="0" t="n">
        <v>37.1</v>
      </c>
      <c r="L14" s="0" t="n">
        <v>41.7</v>
      </c>
      <c r="M14" s="0" t="n">
        <v>42.1</v>
      </c>
      <c r="N14" s="0" t="n">
        <v>44.3</v>
      </c>
      <c r="O14" s="0" t="n">
        <v>80</v>
      </c>
      <c r="P14" s="0" t="n">
        <v>1940</v>
      </c>
      <c r="Q14" s="0" t="n">
        <v>2020</v>
      </c>
    </row>
    <row r="15" customFormat="false" ht="12.8" hidden="false" customHeight="false" outlineLevel="0" collapsed="false">
      <c r="A15" s="0" t="s">
        <v>109</v>
      </c>
      <c r="B15" s="0" t="s">
        <v>110</v>
      </c>
      <c r="C15" s="0" t="s">
        <v>111</v>
      </c>
      <c r="D15" s="0" t="s">
        <v>112</v>
      </c>
      <c r="E15" s="0" t="s">
        <v>113</v>
      </c>
      <c r="F15" s="0" t="s">
        <v>114</v>
      </c>
      <c r="G15" s="0" t="s">
        <v>115</v>
      </c>
      <c r="H15" s="0" t="s">
        <v>116</v>
      </c>
      <c r="I15" s="0" t="s">
        <v>117</v>
      </c>
      <c r="J15" s="0" t="s">
        <v>118</v>
      </c>
      <c r="K15" s="0" t="s">
        <v>119</v>
      </c>
      <c r="L15" s="0" t="s">
        <v>120</v>
      </c>
      <c r="M15" s="0" t="s">
        <v>121</v>
      </c>
      <c r="N15" s="0" t="s">
        <v>110</v>
      </c>
      <c r="O15" s="0" t="s">
        <v>122</v>
      </c>
      <c r="P15" s="0" t="n">
        <v>1940</v>
      </c>
      <c r="Q15" s="0" t="n">
        <v>2020</v>
      </c>
    </row>
    <row r="16" customFormat="false" ht="12.8" hidden="false" customHeight="false" outlineLevel="0" collapsed="false">
      <c r="A16" s="0" t="s">
        <v>123</v>
      </c>
      <c r="B16" s="0" t="n">
        <v>23.9</v>
      </c>
      <c r="C16" s="0" t="n">
        <v>24.5</v>
      </c>
      <c r="D16" s="0" t="n">
        <v>24.3</v>
      </c>
      <c r="E16" s="0" t="n">
        <v>21.1</v>
      </c>
      <c r="F16" s="0" t="n">
        <v>16.6</v>
      </c>
      <c r="G16" s="0" t="n">
        <v>13.9</v>
      </c>
      <c r="H16" s="0" t="n">
        <v>16.4</v>
      </c>
      <c r="I16" s="0" t="n">
        <v>15.8</v>
      </c>
      <c r="J16" s="0" t="n">
        <v>19</v>
      </c>
      <c r="K16" s="0" t="n">
        <v>23.6</v>
      </c>
      <c r="L16" s="0" t="n">
        <v>24.4</v>
      </c>
      <c r="M16" s="0" t="n">
        <v>22.9</v>
      </c>
      <c r="N16" s="0" t="n">
        <v>13.9</v>
      </c>
      <c r="O16" s="0" t="n">
        <v>80</v>
      </c>
      <c r="P16" s="0" t="n">
        <v>1940</v>
      </c>
      <c r="Q16" s="0" t="n">
        <v>2020</v>
      </c>
    </row>
    <row r="17" customFormat="false" ht="12.8" hidden="false" customHeight="false" outlineLevel="0" collapsed="false">
      <c r="A17" s="0" t="s">
        <v>124</v>
      </c>
      <c r="B17" s="0" t="s">
        <v>125</v>
      </c>
      <c r="C17" s="0" t="s">
        <v>126</v>
      </c>
      <c r="D17" s="0" t="s">
        <v>127</v>
      </c>
      <c r="E17" s="0" t="s">
        <v>128</v>
      </c>
      <c r="F17" s="0" t="s">
        <v>129</v>
      </c>
      <c r="G17" s="0" t="s">
        <v>130</v>
      </c>
      <c r="H17" s="0" t="s">
        <v>131</v>
      </c>
      <c r="I17" s="0" t="s">
        <v>132</v>
      </c>
      <c r="J17" s="0" t="s">
        <v>133</v>
      </c>
      <c r="K17" s="0" t="s">
        <v>134</v>
      </c>
      <c r="L17" s="0" t="s">
        <v>135</v>
      </c>
      <c r="M17" s="0" t="s">
        <v>136</v>
      </c>
      <c r="N17" s="0" t="s">
        <v>130</v>
      </c>
      <c r="O17" s="0" t="s">
        <v>122</v>
      </c>
      <c r="P17" s="0" t="n">
        <v>1940</v>
      </c>
      <c r="Q17" s="0" t="n">
        <v>2020</v>
      </c>
    </row>
    <row r="18" customFormat="false" ht="12.8" hidden="false" customHeight="false" outlineLevel="0" collapsed="false">
      <c r="A18" s="0" t="s">
        <v>137</v>
      </c>
      <c r="B18" s="0" t="n">
        <v>29.1</v>
      </c>
      <c r="C18" s="0" t="n">
        <v>28.9</v>
      </c>
      <c r="D18" s="0" t="n">
        <v>28.8</v>
      </c>
      <c r="E18" s="0" t="n">
        <v>27.8</v>
      </c>
      <c r="F18" s="0" t="n">
        <v>25.6</v>
      </c>
      <c r="G18" s="0" t="n">
        <v>23.1</v>
      </c>
      <c r="H18" s="0" t="n">
        <v>23</v>
      </c>
      <c r="I18" s="0" t="n">
        <v>24.1</v>
      </c>
      <c r="J18" s="0" t="n">
        <v>26</v>
      </c>
      <c r="K18" s="0" t="n">
        <v>27.7</v>
      </c>
      <c r="L18" s="0" t="n">
        <v>29</v>
      </c>
      <c r="M18" s="0" t="n">
        <v>29.6</v>
      </c>
      <c r="N18" s="0" t="s">
        <v>138</v>
      </c>
      <c r="O18" s="0" t="n">
        <v>78</v>
      </c>
      <c r="P18" s="0" t="n">
        <v>1940</v>
      </c>
      <c r="Q18" s="0" t="n">
        <v>2020</v>
      </c>
    </row>
    <row r="19" customFormat="false" ht="12.8" hidden="false" customHeight="false" outlineLevel="0" collapsed="false">
      <c r="A19" s="0" t="s">
        <v>139</v>
      </c>
      <c r="B19" s="0" t="n">
        <v>33.6</v>
      </c>
      <c r="C19" s="0" t="n">
        <v>33.3</v>
      </c>
      <c r="D19" s="0" t="n">
        <v>32.6</v>
      </c>
      <c r="E19" s="0" t="n">
        <v>31.5</v>
      </c>
      <c r="F19" s="0" t="n">
        <v>29.6</v>
      </c>
      <c r="G19" s="0" t="n">
        <v>27.8</v>
      </c>
      <c r="H19" s="0" t="n">
        <v>27.1</v>
      </c>
      <c r="I19" s="0" t="n">
        <v>28</v>
      </c>
      <c r="J19" s="0" t="n">
        <v>29.7</v>
      </c>
      <c r="K19" s="0" t="n">
        <v>31.3</v>
      </c>
      <c r="L19" s="0" t="n">
        <v>32.4</v>
      </c>
      <c r="M19" s="0" t="n">
        <v>33.4</v>
      </c>
      <c r="N19" s="0" t="s">
        <v>138</v>
      </c>
      <c r="O19" s="0" t="n">
        <v>78</v>
      </c>
      <c r="P19" s="0" t="n">
        <v>1940</v>
      </c>
      <c r="Q19" s="0" t="n">
        <v>2020</v>
      </c>
    </row>
    <row r="20" customFormat="false" ht="12.8" hidden="false" customHeight="false" outlineLevel="0" collapsed="false">
      <c r="A20" s="0" t="s">
        <v>140</v>
      </c>
      <c r="B20" s="0" t="n">
        <v>25.6</v>
      </c>
      <c r="C20" s="0" t="n">
        <v>22.2</v>
      </c>
      <c r="D20" s="0" t="n">
        <v>23.1</v>
      </c>
      <c r="E20" s="0" t="n">
        <v>13.5</v>
      </c>
      <c r="F20" s="0" t="n">
        <v>1.6</v>
      </c>
      <c r="G20" s="0" t="n">
        <v>0.1</v>
      </c>
      <c r="H20" s="0" t="n">
        <v>0.1</v>
      </c>
      <c r="I20" s="0" t="n">
        <v>0.5</v>
      </c>
      <c r="J20" s="0" t="n">
        <v>2.8</v>
      </c>
      <c r="K20" s="0" t="n">
        <v>10.3</v>
      </c>
      <c r="L20" s="0" t="n">
        <v>22</v>
      </c>
      <c r="M20" s="0" t="n">
        <v>26.6</v>
      </c>
      <c r="N20" s="0" t="n">
        <v>148.4</v>
      </c>
      <c r="O20" s="0" t="n">
        <v>80</v>
      </c>
      <c r="P20" s="0" t="n">
        <v>1940</v>
      </c>
      <c r="Q20" s="0" t="n">
        <v>2020</v>
      </c>
    </row>
    <row r="21" customFormat="false" ht="12.8" hidden="false" customHeight="false" outlineLevel="0" collapsed="false">
      <c r="A21" s="0" t="s">
        <v>141</v>
      </c>
      <c r="B21" s="0" t="n">
        <v>0.8</v>
      </c>
      <c r="C21" s="0" t="n">
        <v>0.8</v>
      </c>
      <c r="D21" s="0" t="n">
        <v>0.3</v>
      </c>
      <c r="E21" s="0" t="n">
        <v>0</v>
      </c>
      <c r="F21" s="0" t="n">
        <v>0</v>
      </c>
      <c r="G21" s="0" t="n">
        <v>0</v>
      </c>
      <c r="H21" s="0" t="n">
        <v>0</v>
      </c>
      <c r="I21" s="0" t="n">
        <v>0</v>
      </c>
      <c r="J21" s="0" t="n">
        <v>0.1</v>
      </c>
      <c r="K21" s="0" t="n">
        <v>0.2</v>
      </c>
      <c r="L21" s="0" t="n">
        <v>0.7</v>
      </c>
      <c r="M21" s="0" t="n">
        <v>0.8</v>
      </c>
      <c r="N21" s="0" t="n">
        <v>3.7</v>
      </c>
      <c r="O21" s="0" t="n">
        <v>80</v>
      </c>
      <c r="P21" s="0" t="n">
        <v>1940</v>
      </c>
      <c r="Q21" s="0" t="n">
        <v>2020</v>
      </c>
    </row>
    <row r="22" customFormat="false" ht="12.8" hidden="false" customHeight="false" outlineLevel="0" collapsed="false">
      <c r="A22" s="0" t="s">
        <v>142</v>
      </c>
      <c r="B22" s="0" t="n">
        <v>0</v>
      </c>
      <c r="C22" s="0" t="n">
        <v>0</v>
      </c>
      <c r="D22" s="0" t="n">
        <v>0</v>
      </c>
      <c r="E22" s="0" t="n">
        <v>0</v>
      </c>
      <c r="F22" s="0" t="n">
        <v>0</v>
      </c>
      <c r="G22" s="0" t="n">
        <v>0</v>
      </c>
      <c r="H22" s="0" t="n">
        <v>0</v>
      </c>
      <c r="I22" s="0" t="n">
        <v>0</v>
      </c>
      <c r="J22" s="0" t="n">
        <v>0</v>
      </c>
      <c r="K22" s="0" t="n">
        <v>0</v>
      </c>
      <c r="L22" s="0" t="n">
        <v>0.1</v>
      </c>
      <c r="M22" s="0" t="n">
        <v>0.1</v>
      </c>
      <c r="N22" s="0" t="n">
        <v>0.2</v>
      </c>
      <c r="O22" s="0" t="n">
        <v>80</v>
      </c>
      <c r="P22" s="0" t="n">
        <v>1940</v>
      </c>
      <c r="Q22" s="0" t="n">
        <v>2020</v>
      </c>
    </row>
    <row r="23" customFormat="false" ht="12.8" hidden="false" customHeight="false" outlineLevel="0" collapsed="false">
      <c r="A23" s="0" t="s">
        <v>143</v>
      </c>
      <c r="B23" s="0" t="n">
        <v>24.3</v>
      </c>
      <c r="C23" s="0" t="n">
        <v>24.1</v>
      </c>
      <c r="D23" s="0" t="n">
        <v>23</v>
      </c>
      <c r="E23" s="0" t="n">
        <v>20.7</v>
      </c>
      <c r="F23" s="0" t="n">
        <v>17.7</v>
      </c>
      <c r="G23" s="0" t="n">
        <v>14.7</v>
      </c>
      <c r="H23" s="0" t="n">
        <v>13.7</v>
      </c>
      <c r="I23" s="0" t="n">
        <v>14.7</v>
      </c>
      <c r="J23" s="0" t="n">
        <v>17.4</v>
      </c>
      <c r="K23" s="0" t="n">
        <v>20.7</v>
      </c>
      <c r="L23" s="0" t="n">
        <v>22.9</v>
      </c>
      <c r="M23" s="0" t="n">
        <v>24.1</v>
      </c>
      <c r="N23" s="0" t="n">
        <v>19.8</v>
      </c>
      <c r="O23" s="0" t="n">
        <v>80</v>
      </c>
      <c r="P23" s="0" t="n">
        <v>1940</v>
      </c>
      <c r="Q23" s="0" t="n">
        <v>2020</v>
      </c>
    </row>
    <row r="24" customFormat="false" ht="12.8" hidden="false" customHeight="false" outlineLevel="0" collapsed="false">
      <c r="A24" s="0" t="s">
        <v>144</v>
      </c>
      <c r="B24" s="0" t="n">
        <v>18.7</v>
      </c>
      <c r="C24" s="0" t="n">
        <v>17.9</v>
      </c>
      <c r="D24" s="0" t="n">
        <v>16.7</v>
      </c>
      <c r="E24" s="0" t="n">
        <v>10.9</v>
      </c>
      <c r="F24" s="0" t="n">
        <v>6.2</v>
      </c>
      <c r="G24" s="0" t="n">
        <v>4.4</v>
      </c>
      <c r="H24" s="0" t="n">
        <v>3.5</v>
      </c>
      <c r="I24" s="0" t="n">
        <v>1.1</v>
      </c>
      <c r="J24" s="0" t="n">
        <v>7.7</v>
      </c>
      <c r="K24" s="0" t="n">
        <v>8.2</v>
      </c>
      <c r="L24" s="0" t="n">
        <v>14.1</v>
      </c>
      <c r="M24" s="0" t="n">
        <v>17.9</v>
      </c>
      <c r="N24" s="0" t="n">
        <v>1.1</v>
      </c>
      <c r="O24" s="0" t="n">
        <v>80</v>
      </c>
      <c r="P24" s="0" t="n">
        <v>1940</v>
      </c>
      <c r="Q24" s="0" t="n">
        <v>2020</v>
      </c>
    </row>
    <row r="25" customFormat="false" ht="12.8" hidden="false" customHeight="false" outlineLevel="0" collapsed="false">
      <c r="A25" s="0" t="s">
        <v>145</v>
      </c>
      <c r="B25" s="0" t="s">
        <v>146</v>
      </c>
      <c r="C25" s="0" t="s">
        <v>147</v>
      </c>
      <c r="D25" s="0" t="s">
        <v>148</v>
      </c>
      <c r="E25" s="0" t="s">
        <v>149</v>
      </c>
      <c r="F25" s="0" t="s">
        <v>150</v>
      </c>
      <c r="G25" s="0" t="s">
        <v>151</v>
      </c>
      <c r="H25" s="0" t="s">
        <v>152</v>
      </c>
      <c r="I25" s="0" t="s">
        <v>153</v>
      </c>
      <c r="J25" s="0" t="s">
        <v>154</v>
      </c>
      <c r="K25" s="0" t="s">
        <v>155</v>
      </c>
      <c r="L25" s="0" t="s">
        <v>156</v>
      </c>
      <c r="M25" s="0" t="s">
        <v>157</v>
      </c>
      <c r="N25" s="0" t="s">
        <v>153</v>
      </c>
      <c r="O25" s="0" t="s">
        <v>122</v>
      </c>
      <c r="P25" s="0" t="n">
        <v>1940</v>
      </c>
      <c r="Q25" s="0" t="n">
        <v>2020</v>
      </c>
    </row>
    <row r="26" customFormat="false" ht="12.8" hidden="false" customHeight="false" outlineLevel="0" collapsed="false">
      <c r="A26" s="0" t="s">
        <v>158</v>
      </c>
      <c r="B26" s="0" t="n">
        <v>29</v>
      </c>
      <c r="C26" s="0" t="n">
        <v>30.6</v>
      </c>
      <c r="D26" s="0" t="n">
        <v>27.9</v>
      </c>
      <c r="E26" s="0" t="n">
        <v>26.6</v>
      </c>
      <c r="F26" s="0" t="n">
        <v>25.2</v>
      </c>
      <c r="G26" s="0" t="n">
        <v>23</v>
      </c>
      <c r="H26" s="0" t="n">
        <v>22.2</v>
      </c>
      <c r="I26" s="0" t="n">
        <v>23.1</v>
      </c>
      <c r="J26" s="0" t="n">
        <v>25.1</v>
      </c>
      <c r="K26" s="0" t="n">
        <v>26.4</v>
      </c>
      <c r="L26" s="0" t="n">
        <v>27.9</v>
      </c>
      <c r="M26" s="0" t="n">
        <v>28.8</v>
      </c>
      <c r="N26" s="0" t="n">
        <v>30.6</v>
      </c>
      <c r="O26" s="0" t="n">
        <v>80</v>
      </c>
      <c r="P26" s="0" t="n">
        <v>1940</v>
      </c>
      <c r="Q26" s="0" t="n">
        <v>2020</v>
      </c>
    </row>
    <row r="27" customFormat="false" ht="12.8" hidden="false" customHeight="false" outlineLevel="0" collapsed="false">
      <c r="A27" s="0" t="s">
        <v>159</v>
      </c>
      <c r="B27" s="0" t="s">
        <v>160</v>
      </c>
      <c r="C27" s="0" t="s">
        <v>111</v>
      </c>
      <c r="D27" s="0" t="s">
        <v>161</v>
      </c>
      <c r="E27" s="0" t="s">
        <v>162</v>
      </c>
      <c r="F27" s="0" t="s">
        <v>163</v>
      </c>
      <c r="G27" s="0" t="s">
        <v>164</v>
      </c>
      <c r="H27" s="0" t="s">
        <v>165</v>
      </c>
      <c r="I27" s="0" t="s">
        <v>166</v>
      </c>
      <c r="J27" s="0" t="s">
        <v>167</v>
      </c>
      <c r="K27" s="0" t="s">
        <v>168</v>
      </c>
      <c r="L27" s="0" t="s">
        <v>169</v>
      </c>
      <c r="M27" s="0" t="s">
        <v>170</v>
      </c>
      <c r="N27" s="0" t="s">
        <v>111</v>
      </c>
      <c r="O27" s="0" t="s">
        <v>122</v>
      </c>
      <c r="P27" s="0" t="n">
        <v>1940</v>
      </c>
      <c r="Q27" s="0" t="n">
        <v>2020</v>
      </c>
    </row>
    <row r="28" customFormat="false" ht="12.8" hidden="false" customHeight="false" outlineLevel="0" collapsed="false">
      <c r="A28" s="0" t="s">
        <v>171</v>
      </c>
      <c r="B28" s="0" t="n">
        <v>22.2</v>
      </c>
      <c r="C28" s="0" t="n">
        <v>22.3</v>
      </c>
      <c r="D28" s="0" t="n">
        <v>20.8</v>
      </c>
      <c r="E28" s="0" t="n">
        <v>17.8</v>
      </c>
      <c r="F28" s="0" t="n">
        <v>13.5</v>
      </c>
      <c r="G28" s="0" t="n">
        <v>9.7</v>
      </c>
      <c r="H28" s="0" t="n">
        <v>8.8</v>
      </c>
      <c r="I28" s="0" t="n">
        <v>10.2</v>
      </c>
      <c r="J28" s="0" t="n">
        <v>13.5</v>
      </c>
      <c r="K28" s="0" t="n">
        <v>17.3</v>
      </c>
      <c r="L28" s="0" t="n">
        <v>20.5</v>
      </c>
      <c r="M28" s="0" t="n">
        <v>21.8</v>
      </c>
      <c r="N28" s="0" t="s">
        <v>138</v>
      </c>
      <c r="O28" s="0" t="n">
        <v>78</v>
      </c>
      <c r="P28" s="0" t="n">
        <v>1940</v>
      </c>
      <c r="Q28" s="0" t="n">
        <v>2020</v>
      </c>
    </row>
    <row r="29" customFormat="false" ht="12.8" hidden="false" customHeight="false" outlineLevel="0" collapsed="false">
      <c r="A29" s="0" t="s">
        <v>172</v>
      </c>
      <c r="B29" s="0" t="n">
        <v>26.4</v>
      </c>
      <c r="C29" s="0" t="n">
        <v>26</v>
      </c>
      <c r="D29" s="0" t="n">
        <v>25</v>
      </c>
      <c r="E29" s="0" t="n">
        <v>23.4</v>
      </c>
      <c r="F29" s="0" t="n">
        <v>21.5</v>
      </c>
      <c r="G29" s="0" t="n">
        <v>19</v>
      </c>
      <c r="H29" s="0" t="n">
        <v>18.5</v>
      </c>
      <c r="I29" s="0" t="n">
        <v>19.3</v>
      </c>
      <c r="J29" s="0" t="n">
        <v>21.1</v>
      </c>
      <c r="K29" s="0" t="n">
        <v>23.8</v>
      </c>
      <c r="L29" s="0" t="n">
        <v>25.2</v>
      </c>
      <c r="M29" s="0" t="n">
        <v>26.3</v>
      </c>
      <c r="N29" s="0" t="s">
        <v>138</v>
      </c>
      <c r="O29" s="0" t="n">
        <v>78</v>
      </c>
      <c r="P29" s="0" t="n">
        <v>1940</v>
      </c>
      <c r="Q29" s="0" t="n">
        <v>2020</v>
      </c>
    </row>
    <row r="30" customFormat="false" ht="12.8" hidden="false" customHeight="false" outlineLevel="0" collapsed="false">
      <c r="A30" s="0" t="s">
        <v>173</v>
      </c>
      <c r="B30" s="0" t="n">
        <v>0</v>
      </c>
      <c r="C30" s="0" t="n">
        <v>0</v>
      </c>
      <c r="D30" s="0" t="n">
        <v>0</v>
      </c>
      <c r="E30" s="0" t="n">
        <v>0</v>
      </c>
      <c r="F30" s="0" t="n">
        <v>0</v>
      </c>
      <c r="G30" s="0" t="n">
        <v>0</v>
      </c>
      <c r="H30" s="0" t="n">
        <v>0</v>
      </c>
      <c r="I30" s="0" t="n">
        <v>0</v>
      </c>
      <c r="J30" s="0" t="n">
        <v>0</v>
      </c>
      <c r="K30" s="0" t="n">
        <v>0</v>
      </c>
      <c r="L30" s="0" t="n">
        <v>0</v>
      </c>
      <c r="M30" s="0" t="n">
        <v>0</v>
      </c>
      <c r="N30" s="0" t="n">
        <v>0</v>
      </c>
      <c r="O30" s="0" t="n">
        <v>80</v>
      </c>
      <c r="P30" s="0" t="n">
        <v>1940</v>
      </c>
      <c r="Q30" s="0" t="n">
        <v>2020</v>
      </c>
    </row>
    <row r="31" customFormat="false" ht="12.8" hidden="false" customHeight="false" outlineLevel="0" collapsed="false">
      <c r="A31" s="0" t="s">
        <v>174</v>
      </c>
      <c r="B31" s="0" t="n">
        <v>0</v>
      </c>
      <c r="C31" s="0" t="n">
        <v>0</v>
      </c>
      <c r="D31" s="0" t="n">
        <v>0</v>
      </c>
      <c r="E31" s="0" t="n">
        <v>0</v>
      </c>
      <c r="F31" s="0" t="n">
        <v>0</v>
      </c>
      <c r="G31" s="0" t="n">
        <v>0</v>
      </c>
      <c r="H31" s="0" t="n">
        <v>0</v>
      </c>
      <c r="I31" s="0" t="n">
        <v>0</v>
      </c>
      <c r="J31" s="0" t="n">
        <v>0</v>
      </c>
      <c r="K31" s="0" t="n">
        <v>0</v>
      </c>
      <c r="L31" s="0" t="n">
        <v>0</v>
      </c>
      <c r="M31" s="0" t="n">
        <v>0</v>
      </c>
      <c r="N31" s="0" t="n">
        <v>0</v>
      </c>
      <c r="O31" s="0" t="n">
        <v>80</v>
      </c>
      <c r="P31" s="0" t="n">
        <v>1940</v>
      </c>
      <c r="Q31" s="0" t="n">
        <v>2020</v>
      </c>
    </row>
    <row r="32" customFormat="false" ht="12.8" hidden="false" customHeight="false" outlineLevel="0" collapsed="false">
      <c r="A32" s="0" t="s">
        <v>175</v>
      </c>
      <c r="B32" s="0" t="n">
        <v>23.2</v>
      </c>
      <c r="C32" s="0" t="n">
        <v>23.1</v>
      </c>
      <c r="D32" s="0" t="n">
        <v>21.6</v>
      </c>
      <c r="E32" s="0" t="n">
        <v>19.2</v>
      </c>
      <c r="F32" s="0" t="n">
        <v>15.6</v>
      </c>
      <c r="G32" s="0" t="n">
        <v>13.2</v>
      </c>
      <c r="H32" s="0" t="n">
        <v>11.4</v>
      </c>
      <c r="I32" s="0" t="n">
        <v>12.4</v>
      </c>
      <c r="J32" s="0" t="n">
        <v>15.9</v>
      </c>
      <c r="K32" s="0" t="n">
        <v>19.3</v>
      </c>
      <c r="L32" s="0" t="n">
        <v>21.7</v>
      </c>
      <c r="M32" s="0" t="n">
        <v>23.1</v>
      </c>
      <c r="N32" s="0" t="n">
        <v>18.3</v>
      </c>
      <c r="O32" s="0" t="n">
        <v>21</v>
      </c>
      <c r="P32" s="0" t="n">
        <v>1995</v>
      </c>
      <c r="Q32" s="0" t="n">
        <v>2016</v>
      </c>
    </row>
    <row r="33" customFormat="false" ht="12.8" hidden="false" customHeight="false" outlineLevel="0" collapsed="false">
      <c r="A33" s="0" t="s">
        <v>176</v>
      </c>
      <c r="B33" s="0" t="n">
        <v>15.7</v>
      </c>
      <c r="C33" s="0" t="n">
        <v>17.4</v>
      </c>
      <c r="D33" s="0" t="n">
        <v>13.4</v>
      </c>
      <c r="E33" s="0" t="n">
        <v>7.9</v>
      </c>
      <c r="F33" s="0" t="n">
        <v>3.2</v>
      </c>
      <c r="G33" s="0" t="n">
        <v>1.3</v>
      </c>
      <c r="H33" s="0" t="n">
        <v>0.6</v>
      </c>
      <c r="I33" s="0" t="n">
        <v>0.5</v>
      </c>
      <c r="J33" s="0" t="n">
        <v>2.5</v>
      </c>
      <c r="K33" s="0" t="n">
        <v>9.8</v>
      </c>
      <c r="L33" s="0" t="n">
        <v>15.1</v>
      </c>
      <c r="M33" s="0" t="n">
        <v>16.4</v>
      </c>
      <c r="N33" s="0" t="n">
        <v>0.5</v>
      </c>
      <c r="O33" s="0" t="n">
        <v>21</v>
      </c>
      <c r="P33" s="0" t="n">
        <v>1995</v>
      </c>
      <c r="Q33" s="0" t="n">
        <v>2016</v>
      </c>
    </row>
    <row r="34" customFormat="false" ht="12.8" hidden="false" customHeight="false" outlineLevel="0" collapsed="false">
      <c r="A34" s="0" t="s">
        <v>177</v>
      </c>
      <c r="B34" s="0" t="s">
        <v>146</v>
      </c>
      <c r="C34" s="0" t="s">
        <v>178</v>
      </c>
      <c r="D34" s="0" t="s">
        <v>179</v>
      </c>
      <c r="E34" s="0" t="s">
        <v>180</v>
      </c>
      <c r="F34" s="0" t="s">
        <v>181</v>
      </c>
      <c r="G34" s="0" t="s">
        <v>182</v>
      </c>
      <c r="H34" s="0" t="s">
        <v>183</v>
      </c>
      <c r="I34" s="0" t="s">
        <v>184</v>
      </c>
      <c r="J34" s="0" t="s">
        <v>185</v>
      </c>
      <c r="K34" s="0" t="s">
        <v>186</v>
      </c>
      <c r="L34" s="0" t="s">
        <v>187</v>
      </c>
      <c r="M34" s="0" t="s">
        <v>157</v>
      </c>
      <c r="N34" s="0" t="s">
        <v>184</v>
      </c>
      <c r="O34" s="0" t="s">
        <v>122</v>
      </c>
      <c r="P34" s="0" t="n">
        <v>1995</v>
      </c>
      <c r="Q34" s="0" t="n">
        <v>2016</v>
      </c>
    </row>
    <row r="35" customFormat="false" ht="12.8" hidden="false" customHeight="false" outlineLevel="0" collapsed="false">
      <c r="A35" s="0" t="s">
        <v>188</v>
      </c>
      <c r="B35" s="0" t="n">
        <v>0</v>
      </c>
      <c r="C35" s="0" t="n">
        <v>0</v>
      </c>
      <c r="D35" s="0" t="n">
        <v>0</v>
      </c>
      <c r="E35" s="0" t="n">
        <v>0</v>
      </c>
      <c r="F35" s="0" t="n">
        <v>0</v>
      </c>
      <c r="G35" s="0" t="n">
        <v>0</v>
      </c>
      <c r="H35" s="0" t="n">
        <v>0</v>
      </c>
      <c r="I35" s="0" t="n">
        <v>0</v>
      </c>
      <c r="J35" s="0" t="n">
        <v>0</v>
      </c>
      <c r="K35" s="0" t="n">
        <v>0</v>
      </c>
      <c r="L35" s="0" t="n">
        <v>0</v>
      </c>
      <c r="M35" s="0" t="n">
        <v>0</v>
      </c>
      <c r="N35" s="0" t="n">
        <v>0</v>
      </c>
      <c r="O35" s="0" t="n">
        <v>21</v>
      </c>
      <c r="P35" s="0" t="n">
        <v>1995</v>
      </c>
      <c r="Q35" s="0" t="n">
        <v>2016</v>
      </c>
    </row>
    <row r="36" customFormat="false" ht="12.8" hidden="false" customHeight="false" outlineLevel="0" collapsed="false">
      <c r="A36" s="0" t="s">
        <v>189</v>
      </c>
      <c r="B36" s="0" t="n">
        <v>269.2</v>
      </c>
      <c r="C36" s="0" t="n">
        <v>304.6</v>
      </c>
      <c r="D36" s="0" t="n">
        <v>193.7</v>
      </c>
      <c r="E36" s="0" t="n">
        <v>63.9</v>
      </c>
      <c r="F36" s="0" t="n">
        <v>33.5</v>
      </c>
      <c r="G36" s="0" t="n">
        <v>20.6</v>
      </c>
      <c r="H36" s="0" t="n">
        <v>14.7</v>
      </c>
      <c r="I36" s="0" t="n">
        <v>15.5</v>
      </c>
      <c r="J36" s="0" t="n">
        <v>10.2</v>
      </c>
      <c r="K36" s="0" t="n">
        <v>24.1</v>
      </c>
      <c r="L36" s="0" t="n">
        <v>57.1</v>
      </c>
      <c r="M36" s="0" t="n">
        <v>125.3</v>
      </c>
      <c r="N36" s="0" t="n">
        <v>1136</v>
      </c>
      <c r="O36" s="0" t="n">
        <v>79</v>
      </c>
      <c r="P36" s="0" t="n">
        <v>1940</v>
      </c>
      <c r="Q36" s="0" t="n">
        <v>2020</v>
      </c>
    </row>
    <row r="37" customFormat="false" ht="12.8" hidden="false" customHeight="false" outlineLevel="0" collapsed="false">
      <c r="A37" s="0" t="s">
        <v>190</v>
      </c>
      <c r="B37" s="0" t="n">
        <v>1141.7</v>
      </c>
      <c r="C37" s="0" t="n">
        <v>964</v>
      </c>
      <c r="D37" s="0" t="n">
        <v>696.2</v>
      </c>
      <c r="E37" s="0" t="n">
        <v>546.2</v>
      </c>
      <c r="F37" s="0" t="n">
        <v>180.8</v>
      </c>
      <c r="G37" s="0" t="n">
        <v>111.4</v>
      </c>
      <c r="H37" s="0" t="n">
        <v>173.7</v>
      </c>
      <c r="I37" s="0" t="n">
        <v>258.2</v>
      </c>
      <c r="J37" s="0" t="n">
        <v>84.4</v>
      </c>
      <c r="K37" s="0" t="n">
        <v>252.8</v>
      </c>
      <c r="L37" s="0" t="n">
        <v>345.2</v>
      </c>
      <c r="M37" s="0" t="n">
        <v>458</v>
      </c>
      <c r="N37" s="0" t="n">
        <v>2399.8</v>
      </c>
      <c r="O37" s="0" t="n">
        <v>80</v>
      </c>
      <c r="P37" s="0" t="n">
        <v>1940</v>
      </c>
      <c r="Q37" s="0" t="n">
        <v>2020</v>
      </c>
    </row>
    <row r="38" customFormat="false" ht="12.8" hidden="false" customHeight="false" outlineLevel="0" collapsed="false">
      <c r="A38" s="0" t="s">
        <v>191</v>
      </c>
      <c r="B38" s="0" t="n">
        <v>1953</v>
      </c>
      <c r="C38" s="0" t="n">
        <v>2019</v>
      </c>
      <c r="D38" s="0" t="n">
        <v>2011</v>
      </c>
      <c r="E38" s="0" t="n">
        <v>2000</v>
      </c>
      <c r="F38" s="0" t="n">
        <v>1977</v>
      </c>
      <c r="G38" s="0" t="n">
        <v>2007</v>
      </c>
      <c r="H38" s="0" t="n">
        <v>1950</v>
      </c>
      <c r="I38" s="0" t="n">
        <v>1998</v>
      </c>
      <c r="J38" s="0" t="n">
        <v>2010</v>
      </c>
      <c r="K38" s="0" t="n">
        <v>1975</v>
      </c>
      <c r="L38" s="0" t="n">
        <v>2000</v>
      </c>
      <c r="M38" s="0" t="n">
        <v>1975</v>
      </c>
      <c r="N38" s="0" t="n">
        <v>2000</v>
      </c>
      <c r="O38" s="0" t="s">
        <v>122</v>
      </c>
      <c r="P38" s="0" t="n">
        <v>1940</v>
      </c>
      <c r="Q38" s="0" t="n">
        <v>2020</v>
      </c>
    </row>
    <row r="39" customFormat="false" ht="12.8" hidden="false" customHeight="false" outlineLevel="0" collapsed="false">
      <c r="A39" s="0" t="s">
        <v>192</v>
      </c>
      <c r="B39" s="0" t="n">
        <v>8.8</v>
      </c>
      <c r="C39" s="0" t="n">
        <v>4.2</v>
      </c>
      <c r="D39" s="0" t="n">
        <v>2</v>
      </c>
      <c r="E39" s="0" t="n">
        <v>0.3</v>
      </c>
      <c r="F39" s="0" t="n">
        <v>0</v>
      </c>
      <c r="G39" s="0" t="n">
        <v>0</v>
      </c>
      <c r="H39" s="0" t="n">
        <v>0</v>
      </c>
      <c r="I39" s="0" t="n">
        <v>0</v>
      </c>
      <c r="J39" s="0" t="n">
        <v>0</v>
      </c>
      <c r="K39" s="0" t="n">
        <v>0</v>
      </c>
      <c r="L39" s="0" t="n">
        <v>0.2</v>
      </c>
      <c r="M39" s="0" t="n">
        <v>0</v>
      </c>
      <c r="N39" s="0" t="n">
        <v>397.6</v>
      </c>
      <c r="O39" s="0" t="n">
        <v>80</v>
      </c>
      <c r="P39" s="0" t="n">
        <v>1940</v>
      </c>
      <c r="Q39" s="0" t="n">
        <v>2020</v>
      </c>
    </row>
    <row r="40" customFormat="false" ht="12.8" hidden="false" customHeight="false" outlineLevel="0" collapsed="false">
      <c r="A40" s="0" t="s">
        <v>193</v>
      </c>
      <c r="B40" s="0" t="n">
        <v>1947</v>
      </c>
      <c r="C40" s="0" t="n">
        <v>1983</v>
      </c>
      <c r="D40" s="0" t="n">
        <v>2008</v>
      </c>
      <c r="E40" s="0" t="n">
        <v>1947</v>
      </c>
      <c r="F40" s="0" t="n">
        <v>2001</v>
      </c>
      <c r="G40" s="0" t="n">
        <v>1968</v>
      </c>
      <c r="H40" s="0" t="n">
        <v>2002</v>
      </c>
      <c r="I40" s="0" t="n">
        <v>2018</v>
      </c>
      <c r="J40" s="0" t="n">
        <v>2019</v>
      </c>
      <c r="K40" s="0" t="n">
        <v>2002</v>
      </c>
      <c r="L40" s="0" t="n">
        <v>1990</v>
      </c>
      <c r="M40" s="0" t="n">
        <v>2001</v>
      </c>
      <c r="N40" s="0" t="n">
        <v>2015</v>
      </c>
      <c r="O40" s="0" t="s">
        <v>122</v>
      </c>
      <c r="P40" s="0" t="n">
        <v>1940</v>
      </c>
      <c r="Q40" s="0" t="n">
        <v>2020</v>
      </c>
    </row>
    <row r="41" customFormat="false" ht="12.8" hidden="false" customHeight="false" outlineLevel="0" collapsed="false">
      <c r="A41" s="0" t="s">
        <v>194</v>
      </c>
      <c r="B41" s="0" t="n">
        <v>46.9</v>
      </c>
      <c r="C41" s="0" t="n">
        <v>61.1</v>
      </c>
      <c r="D41" s="0" t="n">
        <v>18.7</v>
      </c>
      <c r="E41" s="0" t="n">
        <v>3</v>
      </c>
      <c r="F41" s="0" t="n">
        <v>1.1</v>
      </c>
      <c r="G41" s="0" t="n">
        <v>0.4</v>
      </c>
      <c r="H41" s="0" t="n">
        <v>0.2</v>
      </c>
      <c r="I41" s="0" t="n">
        <v>0</v>
      </c>
      <c r="J41" s="0" t="n">
        <v>0</v>
      </c>
      <c r="K41" s="0" t="n">
        <v>1.2</v>
      </c>
      <c r="L41" s="0" t="n">
        <v>4.1</v>
      </c>
      <c r="M41" s="0" t="n">
        <v>15.7</v>
      </c>
      <c r="N41" s="0" t="n">
        <v>593.5</v>
      </c>
      <c r="O41" s="0" t="n">
        <v>80</v>
      </c>
      <c r="P41" s="0" t="n">
        <v>1940</v>
      </c>
      <c r="Q41" s="0" t="n">
        <v>2020</v>
      </c>
    </row>
    <row r="42" customFormat="false" ht="12.8" hidden="false" customHeight="false" outlineLevel="0" collapsed="false">
      <c r="A42" s="0" t="s">
        <v>195</v>
      </c>
      <c r="B42" s="0" t="n">
        <v>205.4</v>
      </c>
      <c r="C42" s="0" t="n">
        <v>242.3</v>
      </c>
      <c r="D42" s="0" t="n">
        <v>147.4</v>
      </c>
      <c r="E42" s="0" t="n">
        <v>27.1</v>
      </c>
      <c r="F42" s="0" t="n">
        <v>19</v>
      </c>
      <c r="G42" s="0" t="n">
        <v>9.6</v>
      </c>
      <c r="H42" s="0" t="n">
        <v>2.8</v>
      </c>
      <c r="I42" s="0" t="n">
        <v>3.8</v>
      </c>
      <c r="J42" s="0" t="n">
        <v>2.2</v>
      </c>
      <c r="K42" s="0" t="n">
        <v>13.4</v>
      </c>
      <c r="L42" s="0" t="n">
        <v>29.1</v>
      </c>
      <c r="M42" s="0" t="n">
        <v>77.5</v>
      </c>
      <c r="N42" s="0" t="n">
        <v>1070.4</v>
      </c>
      <c r="O42" s="0" t="n">
        <v>80</v>
      </c>
      <c r="P42" s="0" t="n">
        <v>1940</v>
      </c>
      <c r="Q42" s="0" t="n">
        <v>2020</v>
      </c>
    </row>
    <row r="43" customFormat="false" ht="12.8" hidden="false" customHeight="false" outlineLevel="0" collapsed="false">
      <c r="A43" s="0" t="s">
        <v>196</v>
      </c>
      <c r="B43" s="0" t="n">
        <v>548.9</v>
      </c>
      <c r="C43" s="0" t="n">
        <v>603.5</v>
      </c>
      <c r="D43" s="0" t="n">
        <v>426.6</v>
      </c>
      <c r="E43" s="0" t="n">
        <v>172.2</v>
      </c>
      <c r="F43" s="0" t="n">
        <v>83.2</v>
      </c>
      <c r="G43" s="0" t="n">
        <v>60.2</v>
      </c>
      <c r="H43" s="0" t="n">
        <v>34</v>
      </c>
      <c r="I43" s="0" t="n">
        <v>43.8</v>
      </c>
      <c r="J43" s="0" t="n">
        <v>30.9</v>
      </c>
      <c r="K43" s="0" t="n">
        <v>52.9</v>
      </c>
      <c r="L43" s="0" t="n">
        <v>135.5</v>
      </c>
      <c r="M43" s="0" t="n">
        <v>348.2</v>
      </c>
      <c r="N43" s="0" t="n">
        <v>1769.4</v>
      </c>
      <c r="O43" s="0" t="n">
        <v>80</v>
      </c>
      <c r="P43" s="0" t="n">
        <v>1940</v>
      </c>
      <c r="Q43" s="0" t="n">
        <v>2020</v>
      </c>
    </row>
    <row r="44" customFormat="false" ht="12.8" hidden="false" customHeight="false" outlineLevel="0" collapsed="false">
      <c r="A44" s="0" t="s">
        <v>197</v>
      </c>
      <c r="B44" s="0" t="n">
        <v>548.8</v>
      </c>
      <c r="C44" s="0" t="n">
        <v>317.6</v>
      </c>
      <c r="D44" s="0" t="n">
        <v>366.5</v>
      </c>
      <c r="E44" s="0" t="n">
        <v>271.6</v>
      </c>
      <c r="F44" s="0" t="n">
        <v>120.8</v>
      </c>
      <c r="G44" s="0" t="n">
        <v>93</v>
      </c>
      <c r="H44" s="0" t="n">
        <v>89.8</v>
      </c>
      <c r="I44" s="0" t="n">
        <v>134.2</v>
      </c>
      <c r="J44" s="0" t="n">
        <v>64.6</v>
      </c>
      <c r="K44" s="0" t="n">
        <v>89.4</v>
      </c>
      <c r="L44" s="0" t="n">
        <v>132.8</v>
      </c>
      <c r="M44" s="0" t="n">
        <v>206.8</v>
      </c>
      <c r="N44" s="0" t="n">
        <v>548.8</v>
      </c>
      <c r="O44" s="0" t="n">
        <v>80</v>
      </c>
      <c r="P44" s="0" t="n">
        <v>1941</v>
      </c>
      <c r="Q44" s="0" t="n">
        <v>2020</v>
      </c>
    </row>
    <row r="45" customFormat="false" ht="12.8" hidden="false" customHeight="false" outlineLevel="0" collapsed="false">
      <c r="A45" s="0" t="s">
        <v>198</v>
      </c>
      <c r="B45" s="0" t="s">
        <v>199</v>
      </c>
      <c r="C45" s="0" t="s">
        <v>200</v>
      </c>
      <c r="D45" s="0" t="s">
        <v>201</v>
      </c>
      <c r="E45" s="0" t="s">
        <v>202</v>
      </c>
      <c r="F45" s="0" t="s">
        <v>203</v>
      </c>
      <c r="G45" s="0" t="s">
        <v>204</v>
      </c>
      <c r="H45" s="0" t="s">
        <v>205</v>
      </c>
      <c r="I45" s="0" t="s">
        <v>206</v>
      </c>
      <c r="J45" s="0" t="s">
        <v>207</v>
      </c>
      <c r="K45" s="0" t="s">
        <v>208</v>
      </c>
      <c r="L45" s="0" t="s">
        <v>209</v>
      </c>
      <c r="M45" s="0" t="s">
        <v>210</v>
      </c>
      <c r="N45" s="0" t="s">
        <v>199</v>
      </c>
      <c r="O45" s="0" t="s">
        <v>122</v>
      </c>
      <c r="P45" s="0" t="n">
        <v>1941</v>
      </c>
      <c r="Q45" s="0" t="n">
        <v>2020</v>
      </c>
    </row>
    <row r="46" customFormat="false" ht="12.8" hidden="false" customHeight="false" outlineLevel="0" collapsed="false">
      <c r="A46" s="0" t="s">
        <v>211</v>
      </c>
      <c r="B46" s="0" t="n">
        <v>14.6</v>
      </c>
      <c r="C46" s="0" t="n">
        <v>15.4</v>
      </c>
      <c r="D46" s="0" t="n">
        <v>12.8</v>
      </c>
      <c r="E46" s="0" t="n">
        <v>7.8</v>
      </c>
      <c r="F46" s="0" t="n">
        <v>5.9</v>
      </c>
      <c r="G46" s="0" t="n">
        <v>4.2</v>
      </c>
      <c r="H46" s="0" t="n">
        <v>3.1</v>
      </c>
      <c r="I46" s="0" t="n">
        <v>2.6</v>
      </c>
      <c r="J46" s="0" t="n">
        <v>2.4</v>
      </c>
      <c r="K46" s="0" t="n">
        <v>4.8</v>
      </c>
      <c r="L46" s="0" t="n">
        <v>7.2</v>
      </c>
      <c r="M46" s="0" t="n">
        <v>9.7</v>
      </c>
      <c r="N46" s="0" t="n">
        <v>90.5</v>
      </c>
      <c r="O46" s="0" t="n">
        <v>80</v>
      </c>
      <c r="P46" s="0" t="n">
        <v>1940</v>
      </c>
      <c r="Q46" s="0" t="n">
        <v>2020</v>
      </c>
    </row>
    <row r="47" customFormat="false" ht="12.8" hidden="false" customHeight="false" outlineLevel="0" collapsed="false">
      <c r="A47" s="0" t="s">
        <v>212</v>
      </c>
      <c r="B47" s="0" t="n">
        <v>11.6</v>
      </c>
      <c r="C47" s="0" t="n">
        <v>12.6</v>
      </c>
      <c r="D47" s="0" t="n">
        <v>9.7</v>
      </c>
      <c r="E47" s="0" t="n">
        <v>5.3</v>
      </c>
      <c r="F47" s="0" t="n">
        <v>3.6</v>
      </c>
      <c r="G47" s="0" t="n">
        <v>2.4</v>
      </c>
      <c r="H47" s="0" t="n">
        <v>1.9</v>
      </c>
      <c r="I47" s="0" t="n">
        <v>1.4</v>
      </c>
      <c r="J47" s="0" t="n">
        <v>1.3</v>
      </c>
      <c r="K47" s="0" t="n">
        <v>2.8</v>
      </c>
      <c r="L47" s="0" t="n">
        <v>4.8</v>
      </c>
      <c r="M47" s="0" t="n">
        <v>7.2</v>
      </c>
      <c r="N47" s="0" t="n">
        <v>64.6</v>
      </c>
      <c r="O47" s="0" t="n">
        <v>80</v>
      </c>
      <c r="P47" s="0" t="n">
        <v>1941</v>
      </c>
      <c r="Q47" s="0" t="n">
        <v>2020</v>
      </c>
    </row>
    <row r="48" customFormat="false" ht="12.8" hidden="false" customHeight="false" outlineLevel="0" collapsed="false">
      <c r="A48" s="0" t="s">
        <v>213</v>
      </c>
      <c r="B48" s="0" t="n">
        <v>5.9</v>
      </c>
      <c r="C48" s="0" t="n">
        <v>6.4</v>
      </c>
      <c r="D48" s="0" t="n">
        <v>4.1</v>
      </c>
      <c r="E48" s="0" t="n">
        <v>1.5</v>
      </c>
      <c r="F48" s="0" t="n">
        <v>0.9</v>
      </c>
      <c r="G48" s="0" t="n">
        <v>0.5</v>
      </c>
      <c r="H48" s="0" t="n">
        <v>0.4</v>
      </c>
      <c r="I48" s="0" t="n">
        <v>0.4</v>
      </c>
      <c r="J48" s="0" t="n">
        <v>0.3</v>
      </c>
      <c r="K48" s="0" t="n">
        <v>0.6</v>
      </c>
      <c r="L48" s="0" t="n">
        <v>1.5</v>
      </c>
      <c r="M48" s="0" t="n">
        <v>3</v>
      </c>
      <c r="N48" s="0" t="n">
        <v>25.5</v>
      </c>
      <c r="O48" s="0" t="n">
        <v>80</v>
      </c>
      <c r="P48" s="0" t="n">
        <v>1941</v>
      </c>
      <c r="Q48" s="0" t="n">
        <v>2020</v>
      </c>
    </row>
    <row r="49" customFormat="false" ht="12.8" hidden="false" customHeight="false" outlineLevel="0" collapsed="false">
      <c r="A49" s="0" t="s">
        <v>214</v>
      </c>
      <c r="B49" s="0" t="n">
        <v>3.3</v>
      </c>
      <c r="C49" s="0" t="n">
        <v>3.4</v>
      </c>
      <c r="D49" s="0" t="n">
        <v>2.2</v>
      </c>
      <c r="E49" s="0" t="n">
        <v>0.5</v>
      </c>
      <c r="F49" s="0" t="n">
        <v>0.3</v>
      </c>
      <c r="G49" s="0" t="n">
        <v>0.2</v>
      </c>
      <c r="H49" s="0" t="n">
        <v>0.1</v>
      </c>
      <c r="I49" s="0" t="n">
        <v>0.1</v>
      </c>
      <c r="J49" s="0" t="n">
        <v>0.1</v>
      </c>
      <c r="K49" s="0" t="n">
        <v>0.2</v>
      </c>
      <c r="L49" s="0" t="n">
        <v>0.6</v>
      </c>
      <c r="M49" s="0" t="n">
        <v>1.4</v>
      </c>
      <c r="N49" s="0" t="n">
        <v>12.4</v>
      </c>
      <c r="O49" s="0" t="n">
        <v>80</v>
      </c>
      <c r="P49" s="0" t="n">
        <v>1941</v>
      </c>
      <c r="Q49" s="0" t="n">
        <v>2020</v>
      </c>
    </row>
    <row r="50" customFormat="false" ht="12.8" hidden="false" customHeight="false" outlineLevel="0" collapsed="false">
      <c r="A50" s="0" t="s">
        <v>215</v>
      </c>
      <c r="B50" s="0" t="n">
        <v>402</v>
      </c>
      <c r="C50" s="0" t="n">
        <v>372</v>
      </c>
      <c r="D50" s="0" t="n">
        <v>370</v>
      </c>
      <c r="E50" s="0" t="n">
        <v>355</v>
      </c>
      <c r="F50" s="0" t="n">
        <v>317</v>
      </c>
      <c r="G50" s="0" t="n">
        <v>314</v>
      </c>
      <c r="H50" s="0" t="n">
        <v>310</v>
      </c>
      <c r="I50" s="0" t="n">
        <v>329</v>
      </c>
      <c r="J50" s="0" t="n">
        <v>366</v>
      </c>
      <c r="K50" s="0" t="n">
        <v>432</v>
      </c>
      <c r="L50" s="0" t="n">
        <v>438</v>
      </c>
      <c r="M50" s="0" t="n">
        <v>426</v>
      </c>
      <c r="N50" s="0" t="n">
        <v>369</v>
      </c>
      <c r="O50" s="0" t="n">
        <v>22</v>
      </c>
      <c r="P50" s="0" t="n">
        <v>1996</v>
      </c>
      <c r="Q50" s="0" t="n">
        <v>2020</v>
      </c>
    </row>
    <row r="51" customFormat="false" ht="12.8" hidden="false" customHeight="false" outlineLevel="0" collapsed="false">
      <c r="A51" s="0" t="s">
        <v>216</v>
      </c>
      <c r="B51" s="0" t="n">
        <v>97</v>
      </c>
      <c r="C51" s="0" t="n">
        <v>135</v>
      </c>
      <c r="D51" s="0" t="n">
        <v>143</v>
      </c>
      <c r="E51" s="0" t="n">
        <v>130</v>
      </c>
      <c r="F51" s="0" t="n">
        <v>78</v>
      </c>
      <c r="G51" s="0" t="n">
        <v>85</v>
      </c>
      <c r="H51" s="0" t="n">
        <v>76</v>
      </c>
      <c r="I51" s="0" t="n">
        <v>68</v>
      </c>
      <c r="J51" s="0" t="n">
        <v>71</v>
      </c>
      <c r="K51" s="0" t="n">
        <v>84</v>
      </c>
      <c r="L51" s="0" t="n">
        <v>80</v>
      </c>
      <c r="M51" s="0" t="n">
        <v>197</v>
      </c>
      <c r="N51" s="0" t="n">
        <v>197</v>
      </c>
      <c r="O51" s="0" t="n">
        <v>77</v>
      </c>
      <c r="P51" s="0" t="n">
        <v>1940</v>
      </c>
      <c r="Q51" s="0" t="n">
        <v>2020</v>
      </c>
    </row>
    <row r="52" customFormat="false" ht="12.8" hidden="false" customHeight="false" outlineLevel="0" collapsed="false">
      <c r="A52" s="0" t="s">
        <v>217</v>
      </c>
      <c r="B52" s="0" t="s">
        <v>218</v>
      </c>
      <c r="C52" s="0" t="s">
        <v>219</v>
      </c>
      <c r="D52" s="0" t="s">
        <v>220</v>
      </c>
      <c r="E52" s="0" t="s">
        <v>221</v>
      </c>
      <c r="F52" s="0" t="s">
        <v>222</v>
      </c>
      <c r="G52" s="0" t="s">
        <v>223</v>
      </c>
      <c r="H52" s="0" t="s">
        <v>224</v>
      </c>
      <c r="I52" s="0" t="s">
        <v>225</v>
      </c>
      <c r="J52" s="0" t="s">
        <v>226</v>
      </c>
      <c r="K52" s="0" t="s">
        <v>227</v>
      </c>
      <c r="L52" s="0" t="s">
        <v>228</v>
      </c>
      <c r="M52" s="0" t="s">
        <v>229</v>
      </c>
      <c r="N52" s="0" t="s">
        <v>229</v>
      </c>
      <c r="O52" s="0" t="s">
        <v>122</v>
      </c>
      <c r="P52" s="0" t="n">
        <v>1940</v>
      </c>
      <c r="Q52" s="0" t="n">
        <v>2020</v>
      </c>
    </row>
    <row r="53" customFormat="false" ht="12.8" hidden="false" customHeight="false" outlineLevel="0" collapsed="false">
      <c r="A53" s="0" t="s">
        <v>230</v>
      </c>
      <c r="B53" s="0" t="n">
        <v>8</v>
      </c>
      <c r="C53" s="0" t="n">
        <v>7.4</v>
      </c>
      <c r="D53" s="0" t="n">
        <v>7.5</v>
      </c>
      <c r="E53" s="0" t="n">
        <v>7.9</v>
      </c>
      <c r="F53" s="0" t="n">
        <v>7.5</v>
      </c>
      <c r="G53" s="0" t="n">
        <v>7.8</v>
      </c>
      <c r="H53" s="0" t="n">
        <v>8.4</v>
      </c>
      <c r="I53" s="0" t="n">
        <v>9.1</v>
      </c>
      <c r="J53" s="0" t="n">
        <v>9.6</v>
      </c>
      <c r="K53" s="0" t="n">
        <v>9.8</v>
      </c>
      <c r="L53" s="0" t="n">
        <v>9.5</v>
      </c>
      <c r="M53" s="0" t="n">
        <v>9</v>
      </c>
      <c r="N53" s="0" t="n">
        <v>8.5</v>
      </c>
      <c r="O53" s="0" t="n">
        <v>58</v>
      </c>
      <c r="P53" s="0" t="n">
        <v>1957</v>
      </c>
      <c r="Q53" s="0" t="n">
        <v>2016</v>
      </c>
    </row>
    <row r="54" customFormat="false" ht="12.8" hidden="false" customHeight="false" outlineLevel="0" collapsed="false">
      <c r="A54" s="0" t="s">
        <v>231</v>
      </c>
      <c r="B54" s="0" t="n">
        <v>23.6</v>
      </c>
      <c r="C54" s="0" t="n">
        <v>22</v>
      </c>
      <c r="D54" s="0" t="n">
        <v>21.3</v>
      </c>
      <c r="E54" s="0" t="n">
        <v>19.3</v>
      </c>
      <c r="F54" s="0" t="n">
        <v>16.5</v>
      </c>
      <c r="G54" s="0" t="n">
        <v>15.5</v>
      </c>
      <c r="H54" s="0" t="n">
        <v>16.7</v>
      </c>
      <c r="I54" s="0" t="n">
        <v>19.5</v>
      </c>
      <c r="J54" s="0" t="n">
        <v>23</v>
      </c>
      <c r="K54" s="0" t="n">
        <v>25</v>
      </c>
      <c r="L54" s="0" t="n">
        <v>25.7</v>
      </c>
      <c r="M54" s="0" t="n">
        <v>25.3</v>
      </c>
      <c r="N54" s="0" t="n">
        <v>21.1</v>
      </c>
      <c r="O54" s="0" t="n">
        <v>30</v>
      </c>
      <c r="P54" s="0" t="n">
        <v>1990</v>
      </c>
      <c r="Q54" s="0" t="n">
        <v>2020</v>
      </c>
    </row>
    <row r="55" customFormat="false" ht="12.8" hidden="false" customHeight="false" outlineLevel="0" collapsed="false">
      <c r="A55" s="0" t="s">
        <v>232</v>
      </c>
      <c r="B55" s="0" t="n">
        <v>4.6</v>
      </c>
      <c r="C55" s="0" t="n">
        <v>3.2</v>
      </c>
      <c r="D55" s="0" t="n">
        <v>6.4</v>
      </c>
      <c r="E55" s="0" t="n">
        <v>8.9</v>
      </c>
      <c r="F55" s="0" t="n">
        <v>10.1</v>
      </c>
      <c r="G55" s="0" t="n">
        <v>12.8</v>
      </c>
      <c r="H55" s="0" t="n">
        <v>15.4</v>
      </c>
      <c r="I55" s="0" t="n">
        <v>16.4</v>
      </c>
      <c r="J55" s="0" t="n">
        <v>14.8</v>
      </c>
      <c r="K55" s="0" t="n">
        <v>12.5</v>
      </c>
      <c r="L55" s="0" t="n">
        <v>9.1</v>
      </c>
      <c r="M55" s="0" t="n">
        <v>6.6</v>
      </c>
      <c r="N55" s="0" t="n">
        <v>120.8</v>
      </c>
      <c r="O55" s="0" t="n">
        <v>70</v>
      </c>
      <c r="P55" s="0" t="n">
        <v>1940</v>
      </c>
      <c r="Q55" s="0" t="n">
        <v>2010</v>
      </c>
    </row>
    <row r="56" customFormat="false" ht="12.8" hidden="false" customHeight="false" outlineLevel="0" collapsed="false">
      <c r="A56" s="0" t="s">
        <v>233</v>
      </c>
      <c r="B56" s="0" t="n">
        <v>14.2</v>
      </c>
      <c r="C56" s="0" t="n">
        <v>14.5</v>
      </c>
      <c r="D56" s="0" t="n">
        <v>12.6</v>
      </c>
      <c r="E56" s="0" t="n">
        <v>9.6</v>
      </c>
      <c r="F56" s="0" t="n">
        <v>10.1</v>
      </c>
      <c r="G56" s="0" t="n">
        <v>7.4</v>
      </c>
      <c r="H56" s="0" t="n">
        <v>6.3</v>
      </c>
      <c r="I56" s="0" t="n">
        <v>4.7</v>
      </c>
      <c r="J56" s="0" t="n">
        <v>3.2</v>
      </c>
      <c r="K56" s="0" t="n">
        <v>3.7</v>
      </c>
      <c r="L56" s="0" t="n">
        <v>5.9</v>
      </c>
      <c r="M56" s="0" t="n">
        <v>8.9</v>
      </c>
      <c r="N56" s="0" t="n">
        <v>101.1</v>
      </c>
      <c r="O56" s="0" t="n">
        <v>70</v>
      </c>
      <c r="P56" s="0" t="n">
        <v>1940</v>
      </c>
      <c r="Q56" s="0" t="n">
        <v>2010</v>
      </c>
    </row>
    <row r="57" customFormat="false" ht="12.8" hidden="false" customHeight="false" outlineLevel="0" collapsed="false">
      <c r="A57" s="0" t="s">
        <v>234</v>
      </c>
      <c r="B57" s="0" t="n">
        <v>8.1</v>
      </c>
      <c r="C57" s="0" t="n">
        <v>7.2</v>
      </c>
      <c r="D57" s="0" t="n">
        <v>7</v>
      </c>
      <c r="E57" s="0" t="n">
        <v>6.5</v>
      </c>
      <c r="F57" s="0" t="n">
        <v>5.5</v>
      </c>
      <c r="G57" s="0" t="n">
        <v>4.9</v>
      </c>
      <c r="H57" s="0" t="n">
        <v>5.2</v>
      </c>
      <c r="I57" s="0" t="n">
        <v>6.1</v>
      </c>
      <c r="J57" s="0" t="n">
        <v>7.5</v>
      </c>
      <c r="K57" s="0" t="n">
        <v>8.8</v>
      </c>
      <c r="L57" s="0" t="n">
        <v>9.1</v>
      </c>
      <c r="M57" s="0" t="n">
        <v>9</v>
      </c>
      <c r="N57" s="0" t="n">
        <v>7.1</v>
      </c>
      <c r="O57" s="0" t="n">
        <v>46</v>
      </c>
      <c r="P57" s="0" t="n">
        <v>1969</v>
      </c>
      <c r="Q57" s="0" t="n">
        <v>2019</v>
      </c>
    </row>
    <row r="58" customFormat="false" ht="12.8" hidden="false" customHeight="false" outlineLevel="0" collapsed="false">
      <c r="A58" s="0" t="s">
        <v>235</v>
      </c>
      <c r="B58" s="0" t="n">
        <v>28.1</v>
      </c>
      <c r="C58" s="0" t="n">
        <v>27.6</v>
      </c>
      <c r="D58" s="0" t="n">
        <v>27.2</v>
      </c>
      <c r="E58" s="0" t="n">
        <v>25.6</v>
      </c>
      <c r="F58" s="0" t="n">
        <v>23</v>
      </c>
      <c r="G58" s="0" t="n">
        <v>20.2</v>
      </c>
      <c r="H58" s="0" t="n">
        <v>19.5</v>
      </c>
      <c r="I58" s="0" t="n">
        <v>21.1</v>
      </c>
      <c r="J58" s="0" t="n">
        <v>23.9</v>
      </c>
      <c r="K58" s="0" t="n">
        <v>26.2</v>
      </c>
      <c r="L58" s="0" t="n">
        <v>27.7</v>
      </c>
      <c r="M58" s="0" t="n">
        <v>28.4</v>
      </c>
      <c r="N58" s="0" t="n">
        <v>24.9</v>
      </c>
      <c r="O58" s="0" t="n">
        <v>70</v>
      </c>
      <c r="P58" s="0" t="n">
        <v>1940</v>
      </c>
      <c r="Q58" s="0" t="n">
        <v>2010</v>
      </c>
    </row>
    <row r="59" customFormat="false" ht="12.8" hidden="false" customHeight="false" outlineLevel="0" collapsed="false">
      <c r="A59" s="0" t="s">
        <v>236</v>
      </c>
      <c r="B59" s="0" t="n">
        <v>24.2</v>
      </c>
      <c r="C59" s="0" t="n">
        <v>24.3</v>
      </c>
      <c r="D59" s="0" t="n">
        <v>23.4</v>
      </c>
      <c r="E59" s="0" t="n">
        <v>21.4</v>
      </c>
      <c r="F59" s="0" t="n">
        <v>18.9</v>
      </c>
      <c r="G59" s="0" t="n">
        <v>16.3</v>
      </c>
      <c r="H59" s="0" t="n">
        <v>15.7</v>
      </c>
      <c r="I59" s="0" t="n">
        <v>16.8</v>
      </c>
      <c r="J59" s="0" t="n">
        <v>18.9</v>
      </c>
      <c r="K59" s="0" t="n">
        <v>21</v>
      </c>
      <c r="L59" s="0" t="n">
        <v>22.6</v>
      </c>
      <c r="M59" s="0" t="n">
        <v>23.7</v>
      </c>
      <c r="N59" s="0" t="n">
        <v>20.6</v>
      </c>
      <c r="O59" s="0" t="n">
        <v>70</v>
      </c>
      <c r="P59" s="0" t="n">
        <v>1940</v>
      </c>
      <c r="Q59" s="0" t="n">
        <v>2010</v>
      </c>
    </row>
    <row r="60" customFormat="false" ht="12.8" hidden="false" customHeight="false" outlineLevel="0" collapsed="false">
      <c r="A60" s="0" t="s">
        <v>237</v>
      </c>
      <c r="B60" s="0" t="n">
        <v>22.2</v>
      </c>
      <c r="C60" s="0" t="n">
        <v>22.6</v>
      </c>
      <c r="D60" s="0" t="n">
        <v>21.2</v>
      </c>
      <c r="E60" s="0" t="n">
        <v>19</v>
      </c>
      <c r="F60" s="0" t="n">
        <v>16</v>
      </c>
      <c r="G60" s="0" t="n">
        <v>13</v>
      </c>
      <c r="H60" s="0" t="n">
        <v>12.1</v>
      </c>
      <c r="I60" s="0" t="n">
        <v>13.1</v>
      </c>
      <c r="J60" s="0" t="n">
        <v>15</v>
      </c>
      <c r="K60" s="0" t="n">
        <v>17.5</v>
      </c>
      <c r="L60" s="0" t="n">
        <v>19.6</v>
      </c>
      <c r="M60" s="0" t="n">
        <v>21.3</v>
      </c>
      <c r="N60" s="0" t="n">
        <v>17.7</v>
      </c>
      <c r="O60" s="0" t="n">
        <v>61</v>
      </c>
      <c r="P60" s="0" t="n">
        <v>1940</v>
      </c>
      <c r="Q60" s="0" t="n">
        <v>2010</v>
      </c>
    </row>
    <row r="61" customFormat="false" ht="12.8" hidden="false" customHeight="false" outlineLevel="0" collapsed="false">
      <c r="A61" s="0" t="s">
        <v>238</v>
      </c>
      <c r="B61" s="0" t="n">
        <v>71</v>
      </c>
      <c r="C61" s="0" t="n">
        <v>75</v>
      </c>
      <c r="D61" s="0" t="n">
        <v>71</v>
      </c>
      <c r="E61" s="0" t="n">
        <v>68</v>
      </c>
      <c r="F61" s="0" t="n">
        <v>66</v>
      </c>
      <c r="G61" s="0" t="n">
        <v>65</v>
      </c>
      <c r="H61" s="0" t="n">
        <v>65</v>
      </c>
      <c r="I61" s="0" t="n">
        <v>63</v>
      </c>
      <c r="J61" s="0" t="n">
        <v>60</v>
      </c>
      <c r="K61" s="0" t="n">
        <v>60</v>
      </c>
      <c r="L61" s="0" t="n">
        <v>63</v>
      </c>
      <c r="M61" s="0" t="n">
        <v>66</v>
      </c>
      <c r="N61" s="0" t="n">
        <v>66</v>
      </c>
      <c r="O61" s="0" t="n">
        <v>61</v>
      </c>
      <c r="P61" s="0" t="n">
        <v>1940</v>
      </c>
      <c r="Q61" s="0" t="n">
        <v>2010</v>
      </c>
    </row>
    <row r="62" customFormat="false" ht="12.8" hidden="false" customHeight="false" outlineLevel="0" collapsed="false">
      <c r="A62" s="0" t="s">
        <v>239</v>
      </c>
      <c r="B62" s="0" t="n">
        <v>5.4</v>
      </c>
      <c r="C62" s="0" t="n">
        <v>5.7</v>
      </c>
      <c r="D62" s="0" t="n">
        <v>4.6</v>
      </c>
      <c r="E62" s="0" t="n">
        <v>3.9</v>
      </c>
      <c r="F62" s="0" t="n">
        <v>4</v>
      </c>
      <c r="G62" s="0" t="n">
        <v>3.4</v>
      </c>
      <c r="H62" s="0" t="n">
        <v>3.1</v>
      </c>
      <c r="I62" s="0" t="n">
        <v>3</v>
      </c>
      <c r="J62" s="0" t="n">
        <v>3.2</v>
      </c>
      <c r="K62" s="0" t="n">
        <v>3.9</v>
      </c>
      <c r="L62" s="0" t="n">
        <v>4.4</v>
      </c>
      <c r="M62" s="0" t="n">
        <v>4.7</v>
      </c>
      <c r="N62" s="0" t="n">
        <v>4.1</v>
      </c>
      <c r="O62" s="0" t="n">
        <v>70</v>
      </c>
      <c r="P62" s="0" t="n">
        <v>1940</v>
      </c>
      <c r="Q62" s="0" t="n">
        <v>2010</v>
      </c>
    </row>
    <row r="63" customFormat="false" ht="12.8" hidden="false" customHeight="false" outlineLevel="0" collapsed="false">
      <c r="A63" s="0" t="s">
        <v>240</v>
      </c>
      <c r="B63" s="0" t="n">
        <v>10.9</v>
      </c>
      <c r="C63" s="0" t="n">
        <v>9.7</v>
      </c>
      <c r="D63" s="0" t="n">
        <v>10.2</v>
      </c>
      <c r="E63" s="0" t="n">
        <v>10.7</v>
      </c>
      <c r="F63" s="0" t="n">
        <v>8.8</v>
      </c>
      <c r="G63" s="0" t="n">
        <v>8.3</v>
      </c>
      <c r="H63" s="0" t="n">
        <v>7.9</v>
      </c>
      <c r="I63" s="0" t="n">
        <v>10</v>
      </c>
      <c r="J63" s="0" t="n">
        <v>13.7</v>
      </c>
      <c r="K63" s="0" t="n">
        <v>15.7</v>
      </c>
      <c r="L63" s="0" t="n">
        <v>15.1</v>
      </c>
      <c r="M63" s="0" t="n">
        <v>13.5</v>
      </c>
      <c r="N63" s="0" t="n">
        <v>11.2</v>
      </c>
      <c r="O63" s="0" t="n">
        <v>70</v>
      </c>
      <c r="P63" s="0" t="n">
        <v>1940</v>
      </c>
      <c r="Q63" s="0" t="n">
        <v>2010</v>
      </c>
    </row>
    <row r="64" customFormat="false" ht="12.8" hidden="false" customHeight="false" outlineLevel="0" collapsed="false">
      <c r="A64" s="0" t="s">
        <v>241</v>
      </c>
      <c r="B64" s="0" t="n">
        <v>30</v>
      </c>
      <c r="C64" s="0" t="n">
        <v>29.8</v>
      </c>
      <c r="D64" s="0" t="n">
        <v>29.5</v>
      </c>
      <c r="E64" s="0" t="n">
        <v>28.2</v>
      </c>
      <c r="F64" s="0" t="n">
        <v>26.3</v>
      </c>
      <c r="G64" s="0" t="n">
        <v>24.4</v>
      </c>
      <c r="H64" s="0" t="n">
        <v>23.8</v>
      </c>
      <c r="I64" s="0" t="n">
        <v>24.6</v>
      </c>
      <c r="J64" s="0" t="n">
        <v>26.2</v>
      </c>
      <c r="K64" s="0" t="n">
        <v>27.9</v>
      </c>
      <c r="L64" s="0" t="n">
        <v>29.2</v>
      </c>
      <c r="M64" s="0" t="n">
        <v>30.1</v>
      </c>
      <c r="N64" s="0" t="n">
        <v>27.5</v>
      </c>
      <c r="O64" s="0" t="n">
        <v>70</v>
      </c>
      <c r="P64" s="0" t="n">
        <v>1940</v>
      </c>
      <c r="Q64" s="0" t="n">
        <v>2010</v>
      </c>
    </row>
    <row r="65" customFormat="false" ht="12.8" hidden="false" customHeight="false" outlineLevel="0" collapsed="false">
      <c r="A65" s="0" t="s">
        <v>242</v>
      </c>
      <c r="B65" s="0" t="n">
        <v>24.9</v>
      </c>
      <c r="C65" s="0" t="n">
        <v>25.1</v>
      </c>
      <c r="D65" s="0" t="n">
        <v>24.2</v>
      </c>
      <c r="E65" s="0" t="n">
        <v>22.5</v>
      </c>
      <c r="F65" s="0" t="n">
        <v>20.4</v>
      </c>
      <c r="G65" s="0" t="n">
        <v>18.1</v>
      </c>
      <c r="H65" s="0" t="n">
        <v>17.5</v>
      </c>
      <c r="I65" s="0" t="n">
        <v>18.2</v>
      </c>
      <c r="J65" s="0" t="n">
        <v>19.7</v>
      </c>
      <c r="K65" s="0" t="n">
        <v>21.6</v>
      </c>
      <c r="L65" s="0" t="n">
        <v>23.1</v>
      </c>
      <c r="M65" s="0" t="n">
        <v>24.2</v>
      </c>
      <c r="N65" s="0" t="n">
        <v>21.6</v>
      </c>
      <c r="O65" s="0" t="n">
        <v>70</v>
      </c>
      <c r="P65" s="0" t="n">
        <v>1940</v>
      </c>
      <c r="Q65" s="0" t="n">
        <v>2010</v>
      </c>
    </row>
    <row r="66" customFormat="false" ht="12.8" hidden="false" customHeight="false" outlineLevel="0" collapsed="false">
      <c r="A66" s="0" t="s">
        <v>243</v>
      </c>
      <c r="B66" s="0" t="n">
        <v>22.4</v>
      </c>
      <c r="C66" s="0" t="n">
        <v>22.8</v>
      </c>
      <c r="D66" s="0" t="n">
        <v>21.4</v>
      </c>
      <c r="E66" s="0" t="n">
        <v>19.3</v>
      </c>
      <c r="F66" s="0" t="n">
        <v>16.4</v>
      </c>
      <c r="G66" s="0" t="n">
        <v>13.1</v>
      </c>
      <c r="H66" s="0" t="n">
        <v>12.2</v>
      </c>
      <c r="I66" s="0" t="n">
        <v>13.3</v>
      </c>
      <c r="J66" s="0" t="n">
        <v>15.2</v>
      </c>
      <c r="K66" s="0" t="n">
        <v>17.6</v>
      </c>
      <c r="L66" s="0" t="n">
        <v>19.7</v>
      </c>
      <c r="M66" s="0" t="n">
        <v>21.3</v>
      </c>
      <c r="N66" s="0" t="n">
        <v>17.9</v>
      </c>
      <c r="O66" s="0" t="n">
        <v>61</v>
      </c>
      <c r="P66" s="0" t="n">
        <v>1940</v>
      </c>
      <c r="Q66" s="0" t="n">
        <v>2010</v>
      </c>
    </row>
    <row r="67" customFormat="false" ht="12.8" hidden="false" customHeight="false" outlineLevel="0" collapsed="false">
      <c r="A67" s="0" t="s">
        <v>244</v>
      </c>
      <c r="B67" s="0" t="n">
        <v>65</v>
      </c>
      <c r="C67" s="0" t="n">
        <v>67</v>
      </c>
      <c r="D67" s="0" t="n">
        <v>63</v>
      </c>
      <c r="E67" s="0" t="n">
        <v>60</v>
      </c>
      <c r="F67" s="0" t="n">
        <v>56</v>
      </c>
      <c r="G67" s="0" t="n">
        <v>52</v>
      </c>
      <c r="H67" s="0" t="n">
        <v>51</v>
      </c>
      <c r="I67" s="0" t="n">
        <v>52</v>
      </c>
      <c r="J67" s="0" t="n">
        <v>53</v>
      </c>
      <c r="K67" s="0" t="n">
        <v>55</v>
      </c>
      <c r="L67" s="0" t="n">
        <v>58</v>
      </c>
      <c r="M67" s="0" t="n">
        <v>60</v>
      </c>
      <c r="N67" s="0" t="n">
        <v>58</v>
      </c>
      <c r="O67" s="0" t="n">
        <v>61</v>
      </c>
      <c r="P67" s="0" t="n">
        <v>1940</v>
      </c>
      <c r="Q67" s="0" t="n">
        <v>2010</v>
      </c>
    </row>
    <row r="68" customFormat="false" ht="12.8" hidden="false" customHeight="false" outlineLevel="0" collapsed="false">
      <c r="A68" s="0" t="s">
        <v>245</v>
      </c>
      <c r="B68" s="0" t="n">
        <v>4.7</v>
      </c>
      <c r="C68" s="0" t="n">
        <v>5.2</v>
      </c>
      <c r="D68" s="0" t="n">
        <v>4.7</v>
      </c>
      <c r="E68" s="0" t="n">
        <v>4.3</v>
      </c>
      <c r="F68" s="0" t="n">
        <v>4.1</v>
      </c>
      <c r="G68" s="0" t="n">
        <v>3.5</v>
      </c>
      <c r="H68" s="0" t="n">
        <v>3</v>
      </c>
      <c r="I68" s="0" t="n">
        <v>2.6</v>
      </c>
      <c r="J68" s="0" t="n">
        <v>2.3</v>
      </c>
      <c r="K68" s="0" t="n">
        <v>2.4</v>
      </c>
      <c r="L68" s="0" t="n">
        <v>3</v>
      </c>
      <c r="M68" s="0" t="n">
        <v>3.8</v>
      </c>
      <c r="N68" s="0" t="n">
        <v>3.6</v>
      </c>
      <c r="O68" s="0" t="n">
        <v>70</v>
      </c>
      <c r="P68" s="0" t="n">
        <v>1940</v>
      </c>
      <c r="Q68" s="0" t="n">
        <v>2010</v>
      </c>
    </row>
    <row r="69" customFormat="false" ht="12.8" hidden="false" customHeight="false" outlineLevel="0" collapsed="false">
      <c r="A69" s="0" t="s">
        <v>246</v>
      </c>
      <c r="B69" s="0" t="n">
        <v>19.9</v>
      </c>
      <c r="C69" s="0" t="n">
        <v>18.5</v>
      </c>
      <c r="D69" s="0" t="n">
        <v>19.6</v>
      </c>
      <c r="E69" s="0" t="n">
        <v>20.6</v>
      </c>
      <c r="F69" s="0" t="n">
        <v>19.4</v>
      </c>
      <c r="G69" s="0" t="n">
        <v>18.1</v>
      </c>
      <c r="H69" s="0" t="n">
        <v>19.9</v>
      </c>
      <c r="I69" s="0" t="n">
        <v>21.9</v>
      </c>
      <c r="J69" s="0" t="n">
        <v>23.6</v>
      </c>
      <c r="K69" s="0" t="n">
        <v>23.5</v>
      </c>
      <c r="L69" s="0" t="n">
        <v>23.1</v>
      </c>
      <c r="M69" s="0" t="n">
        <v>22.2</v>
      </c>
      <c r="N69" s="0" t="n">
        <v>20.9</v>
      </c>
      <c r="O69" s="0" t="n">
        <v>70</v>
      </c>
      <c r="P69" s="0" t="n">
        <v>1940</v>
      </c>
      <c r="Q69" s="0" t="n">
        <v>2010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:B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12.96"/>
  </cols>
  <sheetData>
    <row r="1" customFormat="false" ht="12.8" hidden="false" customHeight="false" outlineLevel="0" collapsed="false">
      <c r="A1" s="0" t="s">
        <v>247</v>
      </c>
    </row>
    <row r="2" customFormat="false" ht="12.8" hidden="false" customHeight="false" outlineLevel="0" collapsed="false">
      <c r="A2" s="0" t="n">
        <v>1</v>
      </c>
      <c r="B2" s="0" t="s">
        <v>248</v>
      </c>
      <c r="C2" s="0" t="s">
        <v>249</v>
      </c>
    </row>
    <row r="3" customFormat="false" ht="12.8" hidden="false" customHeight="false" outlineLevel="0" collapsed="false">
      <c r="A3" s="0" t="n">
        <v>2</v>
      </c>
      <c r="B3" s="0" t="s">
        <v>250</v>
      </c>
      <c r="C3" s="0" t="s">
        <v>251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197</TotalTime>
  <Application>LibreOffice/6.3.6.2$Windows_X86_64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2020-09-23T14:57:18Z</dcterms:created>
  <dc:creator/>
  <dc:description/>
  <dc:language>en-US</dc:language>
  <cp:lastModifiedBy/>
  <dcterms:modified xsi:type="dcterms:W3CDTF">2020-09-23T18:46:24Z</dcterms:modified>
  <cp:revision>7</cp:revision>
  <dc:subject/>
  <dc:title/>
</cp:coreProperties>
</file>